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intercomcvdm-my.sharepoint.com/personal/s_vanmierlo_cvdm_nl/Documents/Documents/@ 999.### Lokale pmi's 2024/"/>
    </mc:Choice>
  </mc:AlternateContent>
  <xr:revisionPtr revIDLastSave="584" documentId="13_ncr:1_{C12C51EC-86F8-44DC-81FF-F44AB6FCA046}" xr6:coauthVersionLast="47" xr6:coauthVersionMax="47" xr10:uidLastSave="{E416EC02-21A5-4FD1-804B-261B4169846D}"/>
  <bookViews>
    <workbookView xWindow="28680" yWindow="-120" windowWidth="29040" windowHeight="17520" tabRatio="902" xr2:uid="{00000000-000D-0000-FFFF-FFFF00000000}"/>
  </bookViews>
  <sheets>
    <sheet name="Alg.gegevens" sheetId="1" r:id="rId1"/>
    <sheet name="Model I" sheetId="4" r:id="rId2"/>
    <sheet name="Model II" sheetId="5" r:id="rId3"/>
    <sheet name="Gem. Bekostiging" sheetId="15" r:id="rId4"/>
    <sheet name="Model III" sheetId="6" r:id="rId5"/>
    <sheet name="Model IV" sheetId="7" r:id="rId6"/>
    <sheet name="Model V" sheetId="8" r:id="rId7"/>
    <sheet name="Model VI" sheetId="9" r:id="rId8"/>
    <sheet name="Model VII" sheetId="10" r:id="rId9"/>
    <sheet name="Model VIII" sheetId="11" r:id="rId10"/>
    <sheet name="Model IX" sheetId="14" r:id="rId11"/>
    <sheet name="Model X" sheetId="13" r:id="rId12"/>
    <sheet name="Toelichting" sheetId="12" r:id="rId13"/>
  </sheets>
  <definedNames>
    <definedName name="_xlnm.Print_Area" localSheetId="0">Alg.gegevens!$A$1:$B$40</definedName>
    <definedName name="_xlnm.Print_Area" localSheetId="3">'Gem. Bekostiging'!$A$1:$M$26</definedName>
    <definedName name="_xlnm.Print_Area" localSheetId="1">'Model I'!$A$1:$F$47</definedName>
    <definedName name="_xlnm.Print_Area" localSheetId="2">'Model II'!$A$1:$C$63</definedName>
    <definedName name="_xlnm.Print_Area" localSheetId="4">'Model III'!$A$1:$E$50</definedName>
    <definedName name="_xlnm.Print_Area" localSheetId="5">'Model IV'!$A$1:$E$35</definedName>
    <definedName name="_xlnm.Print_Area" localSheetId="10">'Model IX'!$A$1:$B$29</definedName>
    <definedName name="_xlnm.Print_Area" localSheetId="6">'Model V'!$A$1:$G$28</definedName>
    <definedName name="_xlnm.Print_Area" localSheetId="7">'Model VI'!$A$1:$E$22</definedName>
    <definedName name="_xlnm.Print_Area" localSheetId="8">'Model VII'!$A$1:$G$20</definedName>
    <definedName name="_xlnm.Print_Area" localSheetId="9">'Model VIII'!$A$1:$I$29</definedName>
    <definedName name="_xlnm.Print_Area" localSheetId="11">'Model X'!$A$1:$C$42</definedName>
    <definedName name="Z_1018C8DD_9EAC_4AC1_BE57_A4D737270C36_.wvu.PrintArea" localSheetId="0" hidden="1">Alg.gegevens!$A$4:$B$40</definedName>
    <definedName name="Z_1018C8DD_9EAC_4AC1_BE57_A4D737270C36_.wvu.PrintArea" localSheetId="3" hidden="1">'Gem. Bekostiging'!$A$1:$C$26</definedName>
    <definedName name="Z_1018C8DD_9EAC_4AC1_BE57_A4D737270C36_.wvu.PrintArea" localSheetId="1" hidden="1">'Model I'!$A$1:$F$44</definedName>
    <definedName name="Z_1018C8DD_9EAC_4AC1_BE57_A4D737270C36_.wvu.PrintArea" localSheetId="2" hidden="1">'Model II'!$A$1:$C$61</definedName>
    <definedName name="Z_1018C8DD_9EAC_4AC1_BE57_A4D737270C36_.wvu.PrintArea" localSheetId="4" hidden="1">'Model III'!$A$1:$G$53</definedName>
    <definedName name="Z_1018C8DD_9EAC_4AC1_BE57_A4D737270C36_.wvu.PrintArea" localSheetId="5" hidden="1">'Model IV'!$A$3:$E$38</definedName>
    <definedName name="Z_1018C8DD_9EAC_4AC1_BE57_A4D737270C36_.wvu.PrintArea" localSheetId="6" hidden="1">'Model V'!$A$3:$G$28</definedName>
    <definedName name="Z_1018C8DD_9EAC_4AC1_BE57_A4D737270C36_.wvu.PrintArea" localSheetId="7" hidden="1">'Model VI'!$A$9:$F$27</definedName>
    <definedName name="Z_1018C8DD_9EAC_4AC1_BE57_A4D737270C36_.wvu.PrintArea" localSheetId="8" hidden="1">'Model VII'!$A$8:$G$21</definedName>
    <definedName name="Z_1018C8DD_9EAC_4AC1_BE57_A4D737270C36_.wvu.PrintArea" localSheetId="9" hidden="1">'Model VIII'!$B$4:$I$29</definedName>
    <definedName name="Z_DEA5EAA8_A663_47DF_913C_9D569C9D093A_.wvu.PrintArea" localSheetId="0" hidden="1">Alg.gegevens!$A$4:$B$40</definedName>
    <definedName name="Z_DEA5EAA8_A663_47DF_913C_9D569C9D093A_.wvu.PrintArea" localSheetId="3" hidden="1">'Gem. Bekostiging'!$A$1:$C$26</definedName>
    <definedName name="Z_DEA5EAA8_A663_47DF_913C_9D569C9D093A_.wvu.PrintArea" localSheetId="1" hidden="1">'Model I'!$A$1:$F$44</definedName>
    <definedName name="Z_DEA5EAA8_A663_47DF_913C_9D569C9D093A_.wvu.PrintArea" localSheetId="2" hidden="1">'Model II'!$A$1:$C$61</definedName>
    <definedName name="Z_DEA5EAA8_A663_47DF_913C_9D569C9D093A_.wvu.PrintArea" localSheetId="4" hidden="1">'Model III'!$A$1:$G$53</definedName>
    <definedName name="Z_DEA5EAA8_A663_47DF_913C_9D569C9D093A_.wvu.PrintArea" localSheetId="5" hidden="1">'Model IV'!$A$3:$E$38</definedName>
    <definedName name="Z_DEA5EAA8_A663_47DF_913C_9D569C9D093A_.wvu.PrintArea" localSheetId="6" hidden="1">'Model V'!$A$3:$G$28</definedName>
    <definedName name="Z_DEA5EAA8_A663_47DF_913C_9D569C9D093A_.wvu.PrintArea" localSheetId="7" hidden="1">'Model VI'!$A$9:$F$27</definedName>
    <definedName name="Z_DEA5EAA8_A663_47DF_913C_9D569C9D093A_.wvu.PrintArea" localSheetId="8" hidden="1">'Model VII'!$A$8:$G$21</definedName>
    <definedName name="Z_DEA5EAA8_A663_47DF_913C_9D569C9D093A_.wvu.PrintArea" localSheetId="9" hidden="1">'Model VIII'!$B$4:$I$29</definedName>
  </definedNames>
  <calcPr calcId="191029"/>
  <customWorkbookViews>
    <customWorkbookView name="groenhuijsene - Persoonlijke weergave" guid="{DEA5EAA8-A663-47DF-913C-9D569C9D093A}" mergeInterval="0" personalView="1" maximized="1" windowWidth="1276" windowHeight="821" tabRatio="859" activeSheetId="1"/>
    <customWorkbookView name="krugerg - Persoonlijke weergave" guid="{1018C8DD-9EAC-4AC1-BE57-A4D737270C36}" mergeInterval="0" personalView="1" maximized="1" windowWidth="1276" windowHeight="821" tabRatio="85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5" l="1"/>
  <c r="B18" i="5"/>
  <c r="E17" i="5"/>
  <c r="E16" i="5"/>
  <c r="E11" i="5"/>
  <c r="E9" i="5"/>
  <c r="E8" i="5"/>
  <c r="E7" i="5"/>
  <c r="A1" i="15"/>
  <c r="A2" i="15"/>
  <c r="G6" i="15"/>
  <c r="J6" i="15"/>
  <c r="J12" i="15"/>
  <c r="L12" i="15"/>
  <c r="G13" i="15"/>
  <c r="J13" i="15"/>
  <c r="L13" i="15"/>
  <c r="G14" i="15"/>
  <c r="J14" i="15"/>
  <c r="L14" i="15"/>
  <c r="G15" i="15"/>
  <c r="J15" i="15"/>
  <c r="L15" i="15"/>
  <c r="G16" i="15"/>
  <c r="J16" i="15"/>
  <c r="L16" i="15"/>
  <c r="G17" i="15"/>
  <c r="J17" i="15"/>
  <c r="L17" i="15"/>
  <c r="G18" i="15"/>
  <c r="J18" i="15"/>
  <c r="L18" i="15"/>
  <c r="G19" i="15"/>
  <c r="J19" i="15"/>
  <c r="L19" i="15"/>
  <c r="G20" i="15"/>
  <c r="J20" i="15"/>
  <c r="L20" i="15"/>
  <c r="G21" i="15"/>
  <c r="J21" i="15"/>
  <c r="L21" i="15"/>
  <c r="F23" i="15"/>
  <c r="H23" i="15"/>
  <c r="F24" i="15"/>
  <c r="H24" i="15"/>
  <c r="J23" i="15" l="1"/>
  <c r="J24" i="15"/>
  <c r="F25" i="15"/>
  <c r="H25" i="15"/>
  <c r="A2" i="13"/>
  <c r="A2" i="14"/>
  <c r="J25" i="15" l="1"/>
  <c r="B6" i="13"/>
  <c r="B6" i="14"/>
  <c r="A2" i="10"/>
  <c r="A2" i="9"/>
  <c r="A2" i="8"/>
  <c r="A2" i="7"/>
  <c r="A2" i="6"/>
  <c r="A2" i="5"/>
  <c r="A2" i="4"/>
  <c r="A1" i="1" l="1"/>
  <c r="B4" i="5" l="1"/>
  <c r="B56" i="5" s="1"/>
  <c r="E4" i="4"/>
  <c r="B4" i="4"/>
  <c r="B5" i="13"/>
  <c r="B4" i="13"/>
  <c r="B12" i="13" s="1"/>
  <c r="A1" i="13"/>
  <c r="B5" i="14" l="1"/>
  <c r="B4" i="14"/>
  <c r="A1" i="14"/>
  <c r="B10" i="14" l="1"/>
  <c r="B12" i="14"/>
  <c r="B15" i="14"/>
  <c r="B19" i="14"/>
  <c r="A1" i="11"/>
  <c r="A1" i="10"/>
  <c r="A1" i="9" l="1"/>
  <c r="G26" i="8"/>
  <c r="G25" i="8"/>
  <c r="A1" i="8"/>
  <c r="A1" i="7"/>
  <c r="G27" i="8" l="1"/>
  <c r="C33" i="7"/>
  <c r="D32" i="7"/>
  <c r="C32" i="7"/>
  <c r="E21" i="7"/>
  <c r="E32" i="7" s="1"/>
  <c r="E49" i="6"/>
  <c r="C34" i="7" l="1"/>
  <c r="E28" i="6"/>
  <c r="A1" i="6"/>
  <c r="E15" i="5"/>
  <c r="E14" i="5"/>
  <c r="E13" i="5"/>
  <c r="E12" i="5"/>
  <c r="C18" i="5" l="1"/>
  <c r="A1" i="5"/>
  <c r="A1" i="4"/>
  <c r="E11" i="9" l="1"/>
  <c r="E12" i="9"/>
  <c r="E13" i="9"/>
  <c r="E14" i="9"/>
  <c r="E15" i="9"/>
  <c r="E16" i="9"/>
  <c r="E17" i="9"/>
  <c r="E18" i="9"/>
  <c r="E19" i="9"/>
  <c r="E20" i="9"/>
  <c r="D22" i="9"/>
  <c r="C4" i="5"/>
  <c r="B28" i="5"/>
  <c r="C28" i="5"/>
  <c r="B33" i="5"/>
  <c r="C33" i="5"/>
  <c r="B43" i="5"/>
  <c r="C43" i="5"/>
  <c r="C56" i="5"/>
  <c r="C4" i="4"/>
  <c r="F4" i="4"/>
  <c r="E12" i="4"/>
  <c r="B48" i="5" s="1"/>
  <c r="F12" i="4"/>
  <c r="B47" i="5" s="1"/>
  <c r="B13" i="4"/>
  <c r="C13" i="4"/>
  <c r="E16" i="4"/>
  <c r="F16" i="4"/>
  <c r="B19" i="4"/>
  <c r="C19" i="4"/>
  <c r="B25" i="4"/>
  <c r="C25" i="4"/>
  <c r="E24" i="4"/>
  <c r="F24" i="4"/>
  <c r="B32" i="4"/>
  <c r="C32" i="4"/>
  <c r="E34" i="4"/>
  <c r="F34" i="4"/>
  <c r="B37" i="4"/>
  <c r="C37" i="4"/>
  <c r="B49" i="5" l="1"/>
  <c r="C35" i="5"/>
  <c r="C38" i="5" s="1"/>
  <c r="C45" i="5" s="1"/>
  <c r="E39" i="4"/>
  <c r="B35" i="5"/>
  <c r="B38" i="5" s="1"/>
  <c r="B45" i="5" s="1"/>
  <c r="B50" i="5" s="1"/>
  <c r="E22" i="9"/>
  <c r="B39" i="4"/>
  <c r="B42" i="4" s="1"/>
  <c r="C39" i="4"/>
  <c r="C42" i="4" s="1"/>
  <c r="F39" i="4"/>
  <c r="C48" i="4" l="1"/>
  <c r="B48" i="4"/>
  <c r="C43" i="4"/>
  <c r="C45" i="4" s="1"/>
  <c r="C49" i="4"/>
  <c r="B43" i="4"/>
  <c r="B45" i="4" s="1"/>
  <c r="B49" i="4"/>
  <c r="B51" i="5"/>
  <c r="E27" i="6"/>
  <c r="E29" i="6" s="1"/>
  <c r="E49" i="5" l="1"/>
  <c r="E47" i="5"/>
  <c r="E48" i="5"/>
  <c r="E51" i="5"/>
  <c r="E50" i="5"/>
</calcChain>
</file>

<file path=xl/sharedStrings.xml><?xml version="1.0" encoding="utf-8"?>
<sst xmlns="http://schemas.openxmlformats.org/spreadsheetml/2006/main" count="434" uniqueCount="358">
  <si>
    <t>Statutaire naam</t>
  </si>
  <si>
    <t>Station Call</t>
  </si>
  <si>
    <t>Voorzitter</t>
  </si>
  <si>
    <t>Secretaris</t>
  </si>
  <si>
    <t>Penningmeester</t>
  </si>
  <si>
    <t>ACTIVA</t>
  </si>
  <si>
    <t>PASSIVA</t>
  </si>
  <si>
    <t>VASTE ACTIVA</t>
  </si>
  <si>
    <t>Materiële vaste activa</t>
  </si>
  <si>
    <t>Machines en installaties</t>
  </si>
  <si>
    <t>Inventaris en inrichting</t>
  </si>
  <si>
    <t>Andere vaste bedrijfsmiddelen</t>
  </si>
  <si>
    <t>Balans</t>
  </si>
  <si>
    <t>Exploitatierekening</t>
  </si>
  <si>
    <t>Bedrijfsgebouwen en terreinen</t>
  </si>
  <si>
    <t>Totaal financiële vaste activa</t>
  </si>
  <si>
    <t xml:space="preserve">Financiële vaste activa </t>
  </si>
  <si>
    <t>Deelnemingen</t>
  </si>
  <si>
    <t>Vordering op deelnemingen</t>
  </si>
  <si>
    <t>Overige effecten</t>
  </si>
  <si>
    <t>Voorraden</t>
  </si>
  <si>
    <t>Handelsdebiteuren</t>
  </si>
  <si>
    <t>Belastingen en premies sociale verzekeringen</t>
  </si>
  <si>
    <t>Overige vorderingen</t>
  </si>
  <si>
    <t>Overlopende activa</t>
  </si>
  <si>
    <t>Liquide middelen</t>
  </si>
  <si>
    <t>Bank/kas</t>
  </si>
  <si>
    <t>VLOTTENDE ACTIVA</t>
  </si>
  <si>
    <t>Totaal voorraden</t>
  </si>
  <si>
    <t>Vorderingen en overlopende activa</t>
  </si>
  <si>
    <t>Totaal vorderingen en overlopende activa</t>
  </si>
  <si>
    <t>Totaal liquide middelen</t>
  </si>
  <si>
    <t>TOTAAL ACTIVA</t>
  </si>
  <si>
    <t>Risicoreserve</t>
  </si>
  <si>
    <t>Bestemmingsreserve</t>
  </si>
  <si>
    <t>Totaal eigen vermogen</t>
  </si>
  <si>
    <t>Totaal voorzieningen</t>
  </si>
  <si>
    <t>Schulden aan deelnemingen</t>
  </si>
  <si>
    <t>Schulden aan kredietinstellingen</t>
  </si>
  <si>
    <t>Schulden inzake pensioen</t>
  </si>
  <si>
    <t>Overige schulden</t>
  </si>
  <si>
    <t>Totaal langlopende schulden</t>
  </si>
  <si>
    <t>Schulden aan leveranciers</t>
  </si>
  <si>
    <t>Overlopende passiva</t>
  </si>
  <si>
    <t>TOTAAL PASSIVA</t>
  </si>
  <si>
    <t>Controle berekening</t>
  </si>
  <si>
    <t>Totaal debet</t>
  </si>
  <si>
    <t>Totaal credit</t>
  </si>
  <si>
    <t>Verschil</t>
  </si>
  <si>
    <t>Algemene reserve</t>
  </si>
  <si>
    <t>Totaal materiële vaste activa</t>
  </si>
  <si>
    <t>LANGLOPENDE SCHULDEN</t>
  </si>
  <si>
    <t>Bedragen x € 1</t>
  </si>
  <si>
    <t>Vaste bedrijfsmiddelen in uitvoering en vooruitbetaald op materiële vaste activa</t>
  </si>
  <si>
    <t>BATEN</t>
  </si>
  <si>
    <t>Reclamebaten</t>
  </si>
  <si>
    <t>Bijdragen van derden / sponsorbijdragen</t>
  </si>
  <si>
    <t>Baten uit nevenactiviteiten</t>
  </si>
  <si>
    <t>Vergoeding externe producenten</t>
  </si>
  <si>
    <t>Overige baten</t>
  </si>
  <si>
    <t>Som der baten</t>
  </si>
  <si>
    <t>LASTEN</t>
  </si>
  <si>
    <t>Lonen en salarissen</t>
  </si>
  <si>
    <t>Directe productielasten (programmalasten)</t>
  </si>
  <si>
    <t>Huisvestingslasten</t>
  </si>
  <si>
    <t>Facilitaire lasten (distributie- en uitzendlasten)</t>
  </si>
  <si>
    <t>Som der bedrijfslasten</t>
  </si>
  <si>
    <t>Rentebaten en soortgelijke baten</t>
  </si>
  <si>
    <t>Rentelasten en soortgelijke lasten</t>
  </si>
  <si>
    <t>Financieel resultaat</t>
  </si>
  <si>
    <t>Resultaat uit gewone bedrijfsuitoefening voor belastingen</t>
  </si>
  <si>
    <t>Resultaat uit gewone bedrijfsoefening na belastingen</t>
  </si>
  <si>
    <t>Buitengewone baten</t>
  </si>
  <si>
    <t>Belastingen buitengewoon resultaat</t>
  </si>
  <si>
    <t>Buitengewoon resultaat</t>
  </si>
  <si>
    <t>Belastingen resultaat gewone bedrijfsuitoefening</t>
  </si>
  <si>
    <t>RESULTAAT NA BELASTINGEN</t>
  </si>
  <si>
    <t>Opgaaf omzet gelieerde rechtspersoon</t>
  </si>
  <si>
    <t>Naam rechtspersoon</t>
  </si>
  <si>
    <t>Naam verstrekker</t>
  </si>
  <si>
    <t>Nr</t>
  </si>
  <si>
    <t>Totaal</t>
  </si>
  <si>
    <t>Toelichting</t>
  </si>
  <si>
    <t>Omschrijving nevenactiviteit</t>
  </si>
  <si>
    <t>Baten</t>
  </si>
  <si>
    <t>Lasten</t>
  </si>
  <si>
    <t>Resultaat</t>
  </si>
  <si>
    <t>Participant barteringovereenkomst</t>
  </si>
  <si>
    <t>Aanvang</t>
  </si>
  <si>
    <t>Einde</t>
  </si>
  <si>
    <t>Prestatie aan de media-instelling</t>
  </si>
  <si>
    <t>Prestatie door de media-instelling</t>
  </si>
  <si>
    <t>Factuur bedrag</t>
  </si>
  <si>
    <t>Deelnemer van de toegangsredacties</t>
  </si>
  <si>
    <t>Participant overeenkomst</t>
  </si>
  <si>
    <t xml:space="preserve">Media-instelling bestaat uit: </t>
  </si>
  <si>
    <t>Stichting Lokale Omroep</t>
  </si>
  <si>
    <t>Contract productie radioprogramma inclusief</t>
  </si>
  <si>
    <t>verzorgen reclameacquisitie TV &amp;</t>
  </si>
  <si>
    <t>reclameacquisitie</t>
  </si>
  <si>
    <t xml:space="preserve">verzorgen TV productie </t>
  </si>
  <si>
    <t>verhuur ruimte</t>
  </si>
  <si>
    <t>Externe producent</t>
  </si>
  <si>
    <t xml:space="preserve">en studio </t>
  </si>
  <si>
    <t>100% aandelen</t>
  </si>
  <si>
    <t xml:space="preserve">Omroep BV </t>
  </si>
  <si>
    <t>Met betrekking tot de waarderingsgrondslagen zijn de volgende regels van toepassing:</t>
  </si>
  <si>
    <t>Algemeen</t>
  </si>
  <si>
    <t>Activa en passiva worden gewaardeerd tegen nominale waarde.</t>
  </si>
  <si>
    <t>danwel voorzieningen, dienen overeenkomstig via de exploitatierekening te worden geboekt.</t>
  </si>
  <si>
    <t>Ontvangsten en uitgaven worden toegerekend aan de periode waarop zij betrekking hebben. Alle baten en lasten worden verantwoord in de exploitatierekening.</t>
  </si>
  <si>
    <t>Materiële vaste activa:</t>
  </si>
  <si>
    <t>(investeringen, desinvesteringen, afschrijvingen en overige mutaties) van iedere te onderscheiden categorie materieel vast actief opgenomen.</t>
  </si>
  <si>
    <t>Financiële vaste activa</t>
  </si>
  <si>
    <t>De omvang van de voorzieningen wordt in de toelichting uiteengezet.</t>
  </si>
  <si>
    <t>ter zake van baten die aan het betreffende boekjaar moeten worden toegerekend.</t>
  </si>
  <si>
    <t>Uit de presentatie van het eigen vermogen dient te blijken welk gedeelte vrij besteedbaar is en welk deel is vastgelegd.</t>
  </si>
  <si>
    <t>Binnen het eigen vermogen kunnen de hierna genoemde reserves worden onderscheiden (niet limitatief):</t>
  </si>
  <si>
    <t>De risicoreserve dient als buffer om exploitatietekorten in het ene jaar op te vangen met overschotten in een ander jaar.</t>
  </si>
  <si>
    <t>Overige reserves/ Algemene reserve</t>
  </si>
  <si>
    <t>Verloopoverzicht</t>
  </si>
  <si>
    <t>In de toelichting op de balans wordt een verloopoverzicht van mutaties van ieder individueel onderdeel van het eigen vermogen opgenomen.</t>
  </si>
  <si>
    <t>De voorzieningen dienen te worden gesplitst naar de volgende categorieën:</t>
  </si>
  <si>
    <t>- voor pensioen;</t>
  </si>
  <si>
    <t>- voor belastingen;</t>
  </si>
  <si>
    <t>opgenomen.</t>
  </si>
  <si>
    <t>Langlopende schulden zijn schulden waarvan de resterende looptijd langer is dan één jaar.</t>
  </si>
  <si>
    <t>Daarnaast worden afgegeven zekerheden vermeld.</t>
  </si>
  <si>
    <t>Kortlopende schulden zijn schulden waarvan de resterende looptijd korter is dan één jaar.</t>
  </si>
  <si>
    <t>ter zake van lasten die aan het betreffende boekjaar moeten worden toegerekend.</t>
  </si>
  <si>
    <t>In de toelichting op de balans moeten verplichtingen worden vermeld die niet in de balans zijn verwerkt die voldoen aan een van de volgende omschrijvingen:</t>
  </si>
  <si>
    <t>BIJLAGE XI –  Nadere toelichting balans en exploitatierekening</t>
  </si>
  <si>
    <t xml:space="preserve">Alle vermogensmutaties dienen in de exploitatierekening te worden verantwoord. Eventuele aanwending van bestemmingsreserves, bestemmingsfondsen </t>
  </si>
  <si>
    <t xml:space="preserve">Materiële vaste activa zijn activa die bestemd zijn om de uitoefening van de werkzaamheden van de media-instelling duurzaam te dienen. Waardering geschiedt </t>
  </si>
  <si>
    <t xml:space="preserve">op basis van historische kosten. Afschrijving vindt lineair plaats, op basis van de economische levensduur en onafhankelijk van het resultaat van het boekjaar. </t>
  </si>
  <si>
    <t xml:space="preserve">In de toelichting worden de gehanteerde afschrijvingspercentages uiteengezet. In de toelichting op de balans wordt een verloopoverzicht van mutaties </t>
  </si>
  <si>
    <t xml:space="preserve"> </t>
  </si>
  <si>
    <t xml:space="preserve">Financiële vaste activa zijn bestemd om de uitoefening van de werkzaamheden van de media-instelling duurzaam te dienen. Meestal betreft dit kapitaalbelang </t>
  </si>
  <si>
    <t xml:space="preserve">in andere organisaties en financiële relaties met deze organisaties. Deelnemingen worden gewaardeerd tegen netto-vermogenswaarde, tenzij een andere </t>
  </si>
  <si>
    <t xml:space="preserve">waardering gerechtvaardigd is. In de toelichting op de balans wordt een verloopoverzicht van mutaties (investeringen, desinvesteringen, resultaten, </t>
  </si>
  <si>
    <t xml:space="preserve">dividenduitkeringen en overige mutaties) van iedere te onderscheiden categorie financieel vast actief opgenomen. </t>
  </si>
  <si>
    <t xml:space="preserve">Vlottende activa zijn activa die voortvloeien uit het (normale) bedrijfsproces (bijvoorbeeld voorraden, debiteuren, liquide middelen, etc.). Bij voorraden kan er </t>
  </si>
  <si>
    <t xml:space="preserve">sprake zijn van de noodzaak van het vormen van een voorziening incourante voorraden; bij vorderingen kan er sprake van het vormen van een voorziening voor </t>
  </si>
  <si>
    <t xml:space="preserve">dubieuze debiteuren. In beide gevallen is er sprake van een afwaardering van de post. De genoemde voorzieningen worden in mindering gebracht op de post. </t>
  </si>
  <si>
    <t xml:space="preserve">Overlopende activa kunnen zijn vooruitbetaalde bedragen voor lasten die ten laste van volgend boekjaar komen én na balansdatum nog te ontvangen bedragen </t>
  </si>
  <si>
    <t xml:space="preserve">Wanneer aan een gedeelte van het eigen vermogen een bestemming wordt gegeven door bestuur, wordt dit vermogen aangegeven als bestemmingsreserve. </t>
  </si>
  <si>
    <t xml:space="preserve">In de toelichting op de balans wordt de bestemming en opgelegde beperking door het bestuur uiteen gezet. </t>
  </si>
  <si>
    <t xml:space="preserve">Over deze reserves kan de media-instelling vrij beschikken (binnen de doelstellingen van de media-instelling). </t>
  </si>
  <si>
    <t xml:space="preserve">Voorzieningen mogen alleen gevormd worden voorzover in overeenstemming met Boek 2 BW, artikel 374 en de Richtlijnen voor de jaarverslaglegging. </t>
  </si>
  <si>
    <t xml:space="preserve">- overige. </t>
  </si>
  <si>
    <t xml:space="preserve">In de toelichting op de balans wordt een verloopoverzicht van mutaties (dotaties, onttrekkingen, vrijval en overige mutaties) van iedere individuele voorziening </t>
  </si>
  <si>
    <t xml:space="preserve">In de toelichting op de balans wordt een verloopoverzicht van mutaties (verstrekkingen, aflossingen en overige mutaties) van iedere individuele lening opgenomen. </t>
  </si>
  <si>
    <t xml:space="preserve">Overlopende passiva kunnen zijn vooruit ontvangen bedragen voor baten die ten gunste van volgend boekjaar komen én na balansdatum nog te betalen bedragen </t>
  </si>
  <si>
    <t>Toelichting op de te onderscheiden batencategorieën:</t>
  </si>
  <si>
    <t xml:space="preserve">Dit is een bijdrage van de (lokale) overheid om de media-instelling in staat te stellen om haar mediadiensten uit te voeren. Tegenover de hier verantwoorde </t>
  </si>
  <si>
    <t xml:space="preserve">bedragen mag geen dienstverlening door de media-instelling staan. Indien verschillende soorten subsidies en/of subsidies van verschillende categorieën </t>
  </si>
  <si>
    <t xml:space="preserve">subsidiegevers – overheden (EU, Rijk) of anderen worden verkregen, dienen in de toelichting op de staat van baten en lasten de verkregen subsidies </t>
  </si>
  <si>
    <t xml:space="preserve">afzonderlijke per hoofdgroep te worden vermeld en dient uit de toelichting te blijken of de betreffende subsidies een incidenteel dan wel een structureel karakter </t>
  </si>
  <si>
    <t>hebben. In de toelichting worden tevens eventuele subsidievoorwaarden vermeld.</t>
  </si>
  <si>
    <t xml:space="preserve">Het uitzenden van gemeenteraadsvergaderingen tegen betaling dient te worden opgenomen onder Bijdragen van derden/sponsoring. Niet-programmagebonden </t>
  </si>
  <si>
    <t xml:space="preserve">sponsoring/ bijdragen van derden voor de media-instelling in de vorm van giften en donaties van bedrijven en particulieren dient te worden opgenomen onder </t>
  </si>
  <si>
    <t>Overige baten.</t>
  </si>
  <si>
    <t xml:space="preserve">Commercials, oftewel reclameboodschappen, zijn wervende boodschappen van commerciële bedrijven die tegen een financiële vergoeding of andere vergoeding </t>
  </si>
  <si>
    <t>door de media-instelling worden uitgezonden.</t>
  </si>
  <si>
    <t xml:space="preserve">Bartering is het over-en-weer leveren van goederen en/of diensten, met gesloten beurzen. De baten inzake bartering worden afzonderlijk in de jaarrekening </t>
  </si>
  <si>
    <t xml:space="preserve">verantwoord. De lasten worden zichtbaar verwerkt onder de relevante lastensoort. Voor de bartering dient een specificatie te worden ingevuld (Model V), die </t>
  </si>
  <si>
    <t>aansluit op de verantwoorde baten en lasten in de exploitatierekening.</t>
  </si>
  <si>
    <t xml:space="preserve">Hieronder wordt verstaan een financieel of andere op geld waardeerbare bijdrage door overheid of door een externe partij voor de totstandkoming of aankoop van </t>
  </si>
  <si>
    <t xml:space="preserve">een specifiek programmaonderdeel om de uitzending daarvan te bevorderen of (mede) mogelijk te maken. Het uitzenden van gemeenteraadsvergaderingen tegen </t>
  </si>
  <si>
    <t xml:space="preserve">betaling betreft derhalve een Bijdragen van derden. Er is sprake van sponsoring indien het gaat om een identificeerbare bijdrage met een waarde van minstens </t>
  </si>
  <si>
    <t xml:space="preserve">€ 100 voor radio en minstens € 500 voor televisie. Voor deze bijdragen van derden/sponsorbaten dient een specificatie te worden ingevuld (Model IIIa), die </t>
  </si>
  <si>
    <t xml:space="preserve">aansluit op de exploitatierekening. Indien de sponsoring rechtstreeks wordt ontvangen bij externe producenten of overige producent, dient Model IIIb te worden </t>
  </si>
  <si>
    <t xml:space="preserve">ingevuld. Niet-programmagebonden sponsoring/ bijdragen van derden voor de media-instelling in de vorm van giften en donaties van bedrijven en particulieren </t>
  </si>
  <si>
    <t>dient te worden opgenomen onder Overige baten.</t>
  </si>
  <si>
    <t xml:space="preserve">Onder deze post worden de baten uit hoofde van nevenactiviteiten verantwoord. Voor de nevenactiviteiten dient een specificatie te worden ingevuld (Model IV), </t>
  </si>
  <si>
    <t>die aansluit op de verantwoorde baten in de exploitatierekening.</t>
  </si>
  <si>
    <t xml:space="preserve">De baten uit hoofde van toegangsredacties worden onder deze post verantwoord. Dit betreffen de baten uit hoofde van het in rekening brengen van tarieven </t>
  </si>
  <si>
    <t xml:space="preserve">inzake toegangsredacties radio en televisie aan deelnemers van de toegangsredactie. Voor de toegangredacties dient daarnaast een specificatie te worden </t>
  </si>
  <si>
    <t>ingevuld (Model VI).</t>
  </si>
  <si>
    <t xml:space="preserve">Onder deze post worden de vergoedingen van externe producenten verantwoord naar aanleiding van het uitbesteden van media-instellingactiviteiten inzake het </t>
  </si>
  <si>
    <t>boekjaar.</t>
  </si>
  <si>
    <t>Overige baten betreffen alle inkomsten die geen onderdeel zijn van de bovengenoemde zes categorieën. Hieronder vallen ook:</t>
  </si>
  <si>
    <t>Het uitzenden van gemeenteraadsvergaderingen tegen betaling dient te worden opgenomen onder Bijdragen van derden/sponsoring.</t>
  </si>
  <si>
    <t>Financiële baten (en lasten) dienen volgens Model II separaat te worden verantwoord onder in het model van de exploitatierekening.</t>
  </si>
  <si>
    <t xml:space="preserve">Indien de media-instelling belastingplichtig is voor de vennootschapsbelasting, dienen deze belastinglasten te worden verantwoord. </t>
  </si>
  <si>
    <r>
      <t>1.</t>
    </r>
    <r>
      <rPr>
        <b/>
        <sz val="7"/>
        <rFont val="Times New Roman"/>
        <family val="1"/>
      </rPr>
      <t xml:space="preserve">       </t>
    </r>
    <r>
      <rPr>
        <b/>
        <sz val="10"/>
        <rFont val="Arial"/>
        <family val="2"/>
      </rPr>
      <t>Vaste activa</t>
    </r>
  </si>
  <si>
    <r>
      <t>2.</t>
    </r>
    <r>
      <rPr>
        <b/>
        <sz val="7"/>
        <rFont val="Times New Roman"/>
        <family val="1"/>
      </rPr>
      <t xml:space="preserve">       </t>
    </r>
    <r>
      <rPr>
        <b/>
        <sz val="10"/>
        <rFont val="Arial"/>
        <family val="2"/>
      </rPr>
      <t>Vlottende activa</t>
    </r>
  </si>
  <si>
    <r>
      <t>3.</t>
    </r>
    <r>
      <rPr>
        <b/>
        <sz val="7"/>
        <rFont val="Times New Roman"/>
        <family val="1"/>
      </rPr>
      <t xml:space="preserve">       </t>
    </r>
    <r>
      <rPr>
        <b/>
        <sz val="10"/>
        <rFont val="Arial"/>
        <family val="2"/>
      </rPr>
      <t>Eigen Vermogen</t>
    </r>
  </si>
  <si>
    <r>
      <t>4.</t>
    </r>
    <r>
      <rPr>
        <b/>
        <sz val="7"/>
        <rFont val="Times New Roman"/>
        <family val="1"/>
      </rPr>
      <t xml:space="preserve">       </t>
    </r>
    <r>
      <rPr>
        <b/>
        <sz val="10"/>
        <rFont val="Arial"/>
        <family val="2"/>
      </rPr>
      <t>Voorzieningen</t>
    </r>
  </si>
  <si>
    <r>
      <t>5.</t>
    </r>
    <r>
      <rPr>
        <b/>
        <sz val="7"/>
        <rFont val="Times New Roman"/>
        <family val="1"/>
      </rPr>
      <t xml:space="preserve">       </t>
    </r>
    <r>
      <rPr>
        <b/>
        <sz val="10"/>
        <rFont val="Arial"/>
        <family val="2"/>
      </rPr>
      <t>Schulden (langlopende en kortlopende)</t>
    </r>
  </si>
  <si>
    <r>
      <t>6.</t>
    </r>
    <r>
      <rPr>
        <b/>
        <sz val="7"/>
        <rFont val="Times New Roman"/>
        <family val="1"/>
      </rPr>
      <t xml:space="preserve">       </t>
    </r>
    <r>
      <rPr>
        <b/>
        <sz val="10"/>
        <rFont val="Arial"/>
        <family val="2"/>
      </rPr>
      <t>Niet in de balans opgenomen verplichtingen (NIBOV)</t>
    </r>
  </si>
  <si>
    <r>
      <t>-</t>
    </r>
    <r>
      <rPr>
        <sz val="7"/>
        <rFont val="Times New Roman"/>
        <family val="1"/>
      </rPr>
      <t xml:space="preserve">          </t>
    </r>
    <r>
      <rPr>
        <sz val="10"/>
        <rFont val="Arial"/>
        <family val="2"/>
      </rPr>
      <t>voorwaardelijke verplichtingen (zoals borgstelling en garanties);</t>
    </r>
  </si>
  <si>
    <r>
      <t>-</t>
    </r>
    <r>
      <rPr>
        <sz val="7"/>
        <rFont val="Times New Roman"/>
        <family val="1"/>
      </rPr>
      <t xml:space="preserve">          </t>
    </r>
    <r>
      <rPr>
        <sz val="10"/>
        <rFont val="Arial"/>
        <family val="2"/>
      </rPr>
      <t>meerjarige financiële verplichtingen (zoals erfpacht, huur en leasing);</t>
    </r>
  </si>
  <si>
    <r>
      <t>-</t>
    </r>
    <r>
      <rPr>
        <sz val="7"/>
        <rFont val="Times New Roman"/>
        <family val="1"/>
      </rPr>
      <t xml:space="preserve">          </t>
    </r>
    <r>
      <rPr>
        <sz val="10"/>
        <rFont val="Arial"/>
        <family val="2"/>
      </rPr>
      <t>verplichtingen tot het subsidiëren van tekorten van derden of anderszins opkomen voor verplichtingen van derden;</t>
    </r>
  </si>
  <si>
    <r>
      <t>-</t>
    </r>
    <r>
      <rPr>
        <sz val="7"/>
        <rFont val="Times New Roman"/>
        <family val="1"/>
      </rPr>
      <t xml:space="preserve">          </t>
    </r>
    <r>
      <rPr>
        <sz val="10"/>
        <rFont val="Arial"/>
        <family val="2"/>
      </rPr>
      <t>overige niet verwerkte verplichtingen waarvoor een betrouwbare schatting niet mogelijk is en waarvoor derhalve geen voorziening is opgenomen.</t>
    </r>
  </si>
  <si>
    <r>
      <t>7.</t>
    </r>
    <r>
      <rPr>
        <b/>
        <sz val="7"/>
        <rFont val="Times New Roman"/>
        <family val="1"/>
      </rPr>
      <t xml:space="preserve">       </t>
    </r>
    <r>
      <rPr>
        <b/>
        <sz val="10"/>
        <rFont val="Arial"/>
        <family val="2"/>
      </rPr>
      <t>Subsidiebaten</t>
    </r>
  </si>
  <si>
    <r>
      <t>8.</t>
    </r>
    <r>
      <rPr>
        <b/>
        <sz val="7"/>
        <rFont val="Times New Roman"/>
        <family val="1"/>
      </rPr>
      <t xml:space="preserve">       </t>
    </r>
    <r>
      <rPr>
        <b/>
        <sz val="10"/>
        <rFont val="Arial"/>
        <family val="2"/>
      </rPr>
      <t>Reclamebaten</t>
    </r>
  </si>
  <si>
    <r>
      <t>9.</t>
    </r>
    <r>
      <rPr>
        <b/>
        <sz val="7"/>
        <rFont val="Times New Roman"/>
        <family val="1"/>
      </rPr>
      <t xml:space="preserve">       </t>
    </r>
    <r>
      <rPr>
        <b/>
        <sz val="10"/>
        <rFont val="Arial"/>
        <family val="2"/>
      </rPr>
      <t>Barteringbaten</t>
    </r>
  </si>
  <si>
    <r>
      <t>10.</t>
    </r>
    <r>
      <rPr>
        <b/>
        <sz val="7"/>
        <rFont val="Times New Roman"/>
        <family val="1"/>
      </rPr>
      <t xml:space="preserve">   </t>
    </r>
    <r>
      <rPr>
        <b/>
        <sz val="10"/>
        <rFont val="Arial"/>
        <family val="2"/>
      </rPr>
      <t>Bijdragen van derden/ sponsorbijdragen</t>
    </r>
  </si>
  <si>
    <r>
      <t>11.</t>
    </r>
    <r>
      <rPr>
        <b/>
        <sz val="7"/>
        <rFont val="Times New Roman"/>
        <family val="1"/>
      </rPr>
      <t xml:space="preserve">   </t>
    </r>
    <r>
      <rPr>
        <b/>
        <sz val="10"/>
        <rFont val="Arial"/>
        <family val="2"/>
      </rPr>
      <t>Baten uit nevenactiviteiten</t>
    </r>
  </si>
  <si>
    <r>
      <t>12.</t>
    </r>
    <r>
      <rPr>
        <b/>
        <sz val="7"/>
        <rFont val="Times New Roman"/>
        <family val="1"/>
      </rPr>
      <t xml:space="preserve">   </t>
    </r>
    <r>
      <rPr>
        <b/>
        <sz val="10"/>
        <rFont val="Arial"/>
        <family val="2"/>
      </rPr>
      <t>Baten toegangsredacties</t>
    </r>
  </si>
  <si>
    <r>
      <t>13.</t>
    </r>
    <r>
      <rPr>
        <b/>
        <sz val="7"/>
        <rFont val="Times New Roman"/>
        <family val="1"/>
      </rPr>
      <t xml:space="preserve">   </t>
    </r>
    <r>
      <rPr>
        <b/>
        <sz val="10"/>
        <rFont val="Arial"/>
        <family val="2"/>
      </rPr>
      <t>Vergoeding externe producenten</t>
    </r>
  </si>
  <si>
    <r>
      <t>14.</t>
    </r>
    <r>
      <rPr>
        <b/>
        <sz val="7"/>
        <rFont val="Times New Roman"/>
        <family val="1"/>
      </rPr>
      <t xml:space="preserve">   </t>
    </r>
    <r>
      <rPr>
        <b/>
        <sz val="10"/>
        <rFont val="Arial"/>
        <family val="2"/>
      </rPr>
      <t>Overige baten</t>
    </r>
  </si>
  <si>
    <r>
      <t>-</t>
    </r>
    <r>
      <rPr>
        <sz val="7"/>
        <rFont val="Times New Roman"/>
        <family val="1"/>
      </rPr>
      <t xml:space="preserve">          </t>
    </r>
    <r>
      <rPr>
        <sz val="10"/>
        <rFont val="Arial"/>
        <family val="2"/>
      </rPr>
      <t>Niet-programmagebonden sponsoring/ bijdragen van derden (algemene giften en donaties) die bedrijven en particulieren verstrekken voor de media-instelling;</t>
    </r>
  </si>
  <si>
    <r>
      <t>-</t>
    </r>
    <r>
      <rPr>
        <sz val="7"/>
        <rFont val="Times New Roman"/>
        <family val="1"/>
      </rPr>
      <t xml:space="preserve">          </t>
    </r>
    <r>
      <rPr>
        <sz val="10"/>
        <rFont val="Arial"/>
        <family val="2"/>
      </rPr>
      <t>contributies van leden.</t>
    </r>
  </si>
  <si>
    <r>
      <t>15.</t>
    </r>
    <r>
      <rPr>
        <b/>
        <sz val="7"/>
        <rFont val="Times New Roman"/>
        <family val="1"/>
      </rPr>
      <t xml:space="preserve">   </t>
    </r>
    <r>
      <rPr>
        <b/>
        <sz val="10"/>
        <rFont val="Arial"/>
        <family val="2"/>
      </rPr>
      <t>Financiële baten en lasten</t>
    </r>
  </si>
  <si>
    <r>
      <t>16.</t>
    </r>
    <r>
      <rPr>
        <b/>
        <sz val="7"/>
        <rFont val="Times New Roman"/>
        <family val="1"/>
      </rPr>
      <t xml:space="preserve">   </t>
    </r>
    <r>
      <rPr>
        <b/>
        <sz val="10"/>
        <rFont val="Arial"/>
        <family val="2"/>
      </rPr>
      <t>Belastingen resultaat</t>
    </r>
  </si>
  <si>
    <t>en inhuur medewerkers</t>
  </si>
  <si>
    <t>(Onverdeeld winstsaldo of verliessaldo)</t>
  </si>
  <si>
    <t>Sociale lasten</t>
  </si>
  <si>
    <t>Van alle nieuw afgesloten of gewijzigde overeenkomsten dient een kopie te worden meegestuurd.</t>
  </si>
  <si>
    <t>Medium</t>
  </si>
  <si>
    <t>Buitengewone lasten</t>
  </si>
  <si>
    <t>Afschrijvingslasten op materiële vaste activa</t>
  </si>
  <si>
    <t>Algemene lasten</t>
  </si>
  <si>
    <t>Financiële baten en lasten</t>
  </si>
  <si>
    <t>nr. Kamer van Koophandel</t>
  </si>
  <si>
    <t>Voorziening (1)</t>
  </si>
  <si>
    <t>Voorziening (2)</t>
  </si>
  <si>
    <t>Betreft media-instelling:</t>
  </si>
  <si>
    <t xml:space="preserve">Statutaire vestigingsplaats: </t>
  </si>
  <si>
    <t>Bijlage bij jaarrekening:</t>
  </si>
  <si>
    <t xml:space="preserve">Aan het Commissariaat voor de Media, </t>
  </si>
  <si>
    <t>Meer in het bijzonder bevestigen wij dat:</t>
  </si>
  <si>
    <t>Hoogachtend,</t>
  </si>
  <si>
    <t>Adres</t>
  </si>
  <si>
    <t>Postcode</t>
  </si>
  <si>
    <t>Plaats</t>
  </si>
  <si>
    <t>Correspondentiegegevens</t>
  </si>
  <si>
    <t>Vestigingsgegevens</t>
  </si>
  <si>
    <t>Telefoon</t>
  </si>
  <si>
    <t>Fax</t>
  </si>
  <si>
    <t>E-mailadres</t>
  </si>
  <si>
    <t>Website</t>
  </si>
  <si>
    <t>Bestuur</t>
  </si>
  <si>
    <t>Telefoonnummer</t>
  </si>
  <si>
    <t>Contactpersoon</t>
  </si>
  <si>
    <t>Inschrijving KVK</t>
  </si>
  <si>
    <t>Overige gegevens</t>
  </si>
  <si>
    <t>Verzorgingsgebied</t>
  </si>
  <si>
    <r>
      <rPr>
        <b/>
        <sz val="10"/>
        <rFont val="Arial"/>
        <family val="2"/>
      </rPr>
      <t xml:space="preserve">Voorzieningen: </t>
    </r>
    <r>
      <rPr>
        <sz val="10"/>
        <rFont val="Arial"/>
        <family val="2"/>
      </rPr>
      <t>Indien meerdere voorzieningen, dient u deze afzonderlijk te specificeren (middels een korte omschrijving en het bedrag).</t>
    </r>
  </si>
  <si>
    <r>
      <rPr>
        <b/>
        <sz val="10"/>
        <rFont val="Arial"/>
        <family val="2"/>
      </rPr>
      <t xml:space="preserve">Onverdeeld winstsaldo of verliessaldo: </t>
    </r>
    <r>
      <rPr>
        <sz val="10"/>
        <rFont val="Arial"/>
        <family val="2"/>
      </rPr>
      <t>Een verliessaldo dient u aan te geven met een negatief bedrag.</t>
    </r>
  </si>
  <si>
    <t>KORTLOPENDE SCHULDEN</t>
  </si>
  <si>
    <t>Totaal kortlopende schulden</t>
  </si>
  <si>
    <t>De lokale media-instelling heeft voldaan aan alle aspecten van contractuele verplichtingen die bij niet-nakoming van materieel belang zouden kunnen zijn voor het (financieel) jaarverslag. Er is geen sprake van het niet voldoen aan voorschriften van regelgevende instanties die, bij niet-nakoming, van materieel belang zouden kunnen zijn voor het (financieel) jaarverslag.</t>
  </si>
  <si>
    <t>In de boeken alle gegevens zijn verwerkt die in het boekjaar verwerkt dienden te worden.</t>
  </si>
  <si>
    <t>De rechten en verplichtingen van de media-instelling op toereikende wijze in het (financieel) jaarverslag en additionele informatie tot uitdrukking zijn gebracht.</t>
  </si>
  <si>
    <t>Alle activa en alle rechten die voor activering in aanmerking komen in het (financieel) jaarverslag zijn opgenomen.</t>
  </si>
  <si>
    <t>Zich in de na balansdatum tot nu verstreken periode geen gebeurtenissen hebben voorgedaan die het door het (financieel) jaarverslag opgeroepen beeld in belangrijke mate beïnvloeden, hetzij doordat zij hun weerslag hebben op de waardering van activa en/of passiva, hetzij doordat zij van uitzonderlijke betekenis zijn voor de beoordeling van de toekomstige ontwikkeling van vermogen en resultaat.</t>
  </si>
  <si>
    <t>Alle (voorgenomen) besluiten die belangrijke financiële gevolgen (kunnen) hebben voor de media-instelling, alsmede alle andere aangelegenheden in het kader van het (financieel) jaarverslag, ter uwer kennis zijn gebracht.</t>
  </si>
  <si>
    <t>De informatie met betrekking tot de identificatie van gelieerde partijen volledig aan u ter beschikking is gesteld.</t>
  </si>
  <si>
    <t>VASTE PASSIVA</t>
  </si>
  <si>
    <t>Eigen vermogen</t>
  </si>
  <si>
    <t>Voorzieningen</t>
  </si>
  <si>
    <t>Naam gemeente</t>
  </si>
  <si>
    <t>Grondslag</t>
  </si>
  <si>
    <t>Peildatum</t>
  </si>
  <si>
    <t>Aantal</t>
  </si>
  <si>
    <t>Bekostiging</t>
  </si>
  <si>
    <t>Omschrijving</t>
  </si>
  <si>
    <t>Exploitatierekening:</t>
  </si>
  <si>
    <t xml:space="preserve">Totaal: </t>
  </si>
  <si>
    <t>Verschil:</t>
  </si>
  <si>
    <t>Bek. / Aantal</t>
  </si>
  <si>
    <t>Additionele Bekostiging</t>
  </si>
  <si>
    <t>Bedrag</t>
  </si>
  <si>
    <t>Primaire bekostiging (cf. art. 2.170b Mediawet 2008)</t>
  </si>
  <si>
    <t>Beschikt</t>
  </si>
  <si>
    <t>Totale gemeentelijke bekostiging</t>
  </si>
  <si>
    <t>Document beschikbaar</t>
  </si>
  <si>
    <t>Opmreking</t>
  </si>
  <si>
    <t>&lt;&lt; Naam gemeente 01 &gt;&gt;</t>
  </si>
  <si>
    <t>&lt;&lt; Naam gemeente 02 &gt;&gt;</t>
  </si>
  <si>
    <t>&lt;&lt; Naam gemeente 03 &gt;&gt;</t>
  </si>
  <si>
    <t>&lt;&lt; Naam gemeente 04 &gt;&gt;</t>
  </si>
  <si>
    <t>&lt;&lt; Naam gemeente 05 &gt;&gt;</t>
  </si>
  <si>
    <t>&lt;&lt; Naam gemeente 06 &gt;&gt;</t>
  </si>
  <si>
    <t>&lt;&lt; Naam gemeente 07 &gt;&gt;</t>
  </si>
  <si>
    <t>&lt;&lt; Naam gemeente 08 &gt;&gt;</t>
  </si>
  <si>
    <t>&lt;&lt; Naam gemeente 09 &gt;&gt;</t>
  </si>
  <si>
    <t>&lt;&lt; Naam gemeente 10 &gt;&gt;</t>
  </si>
  <si>
    <t>Afschrift</t>
  </si>
  <si>
    <t>Gemeentelijke bekostiging</t>
  </si>
  <si>
    <t>Primaire bekostiging (o.g.v. art. 2.170b van de Mediawet 2008)</t>
  </si>
  <si>
    <t>Baten uit bartering</t>
  </si>
  <si>
    <t>Baten toegangsredacties</t>
  </si>
  <si>
    <t>Indien sprake is van gelieerde rechtspersonen, dan vermeldt de media-instelling bij de exploitatierekening de totale baten van deze rechtspersonen.</t>
  </si>
  <si>
    <t>III-A: Bijdragen van derden, ontvangen door de media-instelling</t>
  </si>
  <si>
    <t>Programma (-onderdeel)</t>
  </si>
  <si>
    <t xml:space="preserve">Voor bijdragen, ontvangen door de media-instelling dient een specificatie te worden ingevuld (Model III-A), die aansluit op de exploitatierekening. </t>
  </si>
  <si>
    <t>Voor bijdragen, welke rechtstreeks wordt ontvangen bij externe producenten of overige producent, dient Model III-B te worden ingevuld.</t>
  </si>
  <si>
    <t>III-B: Bijdragen van derden, ontvangen door externe producenten en overige producenten</t>
  </si>
  <si>
    <t>Naam producent</t>
  </si>
  <si>
    <t>Media-instellingen kunnen naast het verzorgen van media-aanbod ook andere activiteiten verrichten.</t>
  </si>
  <si>
    <t>Als een activiteit niet behoort tot de hoofdtaak van een omroep en ook geen verenigingsactiviteit is, dan is sprake van een nevenactiviteit.</t>
  </si>
  <si>
    <t xml:space="preserve">Voorbeelden van nevenactiviteiten zijn: </t>
  </si>
  <si>
    <t>Een nevenactiviteit moet marktconform en kostendekkend worden verricht en bovendien een relatie hebben met het media-aanbod van de betreffende media-instelling.</t>
  </si>
  <si>
    <t>Voor het verrichten van nevenactiviteiten is voorafgaande toestemming door het Commissariaat vereist.</t>
  </si>
  <si>
    <t>Bartering is het over-en-weer leveren van goederen en/of diensten, met gesloten beurzen.</t>
  </si>
  <si>
    <t xml:space="preserve">De baten inzake bartering worden afzonderlijk in de jaarrekening verantwoord. </t>
  </si>
  <si>
    <t>De lasten worden zichtbaar verwerkt onder de relevante lastensoort.</t>
  </si>
  <si>
    <t>Onder baten uit toegangsredacties wordt verstaan: baten uit hoofde van het in rekening brengen van tarieven inzake toegangsredacties radio en televisie.</t>
  </si>
  <si>
    <t>Specificeer per deelnemer van de toegangsredactie: de reclamebaten en bijdragen van derden die deze organisaties rondom hun programma's hebben ontvangen.</t>
  </si>
  <si>
    <t>Bijdragen van derden</t>
  </si>
  <si>
    <t>Nr.</t>
  </si>
  <si>
    <t>Eenmalige overeenkomsten inzake de aankoop van een programma, huurcontract en dergelijke hoeven niet in de specificatie te worden opgenomen.</t>
  </si>
  <si>
    <t>Soort</t>
  </si>
  <si>
    <t>Onderdeel van de media-instelling</t>
  </si>
  <si>
    <t>Indien de media-instelling uit meerdere organisaties bestaat, wordt per organisatie-onderdeel gespecificeerd.</t>
  </si>
  <si>
    <t>Belangrijke verhoudingen met externe producenten dienen in deze weergave te worden opgenomen.</t>
  </si>
  <si>
    <t>De media-instelling dient een schematische weergave te maken van al haar gelieerde rechtspersonen.</t>
  </si>
  <si>
    <t>Onderstaande schematische weergave dient ter illustratie.</t>
  </si>
  <si>
    <t>een overeenkomst met het oog op de verzorging van haar programma’s heeft gesloten, voor zichzelf, voor andere personen of rechtspersonen</t>
  </si>
  <si>
    <t xml:space="preserve">een op geld waardeerbaar voordeel van derden hebben bedongen of aanvaard, dat direct of indirect verband houdt </t>
  </si>
  <si>
    <t xml:space="preserve">Daarnaast verklaart het bestuur dat bestuurders, medewerkers of hun partners </t>
  </si>
  <si>
    <t>geen financiële of andere belangen hebben in ondernemingen, organisaties en dergelijke</t>
  </si>
  <si>
    <t>Handtekening:</t>
  </si>
  <si>
    <t>Deze bevestiging bij het (financieel) jaarverslag en additionele informatie, opgesteld in overeenstemming met de eisen zoals opgenomen in het Handboek Financiële Verantwoording Publieke Lokale Media-instellingen, wordt afgegeven in samenhang met de jaarrekening van</t>
  </si>
  <si>
    <t></t>
  </si>
  <si>
    <t>&lt;&lt; Vestigingsplaats &gt;&gt;</t>
  </si>
  <si>
    <t>Huishoudens</t>
  </si>
  <si>
    <t>Ja</t>
  </si>
  <si>
    <t>Algemene gegevens</t>
  </si>
  <si>
    <t>Tenaamstelling</t>
  </si>
  <si>
    <t>Investeringssubsidie</t>
  </si>
  <si>
    <t>Graag ontvangen wij hiervan een afschrift</t>
  </si>
  <si>
    <t>Naast bekostiging ontvangt de media-instelling EUR 5.000 aan 'bijdragen van derden voor het uitzenden van gemeenteraadsvergaderingen</t>
  </si>
  <si>
    <t>Opmerking</t>
  </si>
  <si>
    <r>
      <t>a.</t>
    </r>
    <r>
      <rPr>
        <sz val="7"/>
        <color theme="4" tint="-0.499984740745262"/>
        <rFont val="Arial"/>
        <family val="2"/>
      </rPr>
      <t xml:space="preserve">       </t>
    </r>
    <r>
      <rPr>
        <sz val="12"/>
        <color theme="4" tint="-0.499984740745262"/>
        <rFont val="Arial"/>
        <family val="2"/>
      </rPr>
      <t xml:space="preserve">het uitbrengen van een tijdschrift </t>
    </r>
  </si>
  <si>
    <r>
      <t>b.</t>
    </r>
    <r>
      <rPr>
        <sz val="7"/>
        <color theme="4" tint="-0.499984740745262"/>
        <rFont val="Arial"/>
        <family val="2"/>
      </rPr>
      <t xml:space="preserve">      </t>
    </r>
    <r>
      <rPr>
        <sz val="12"/>
        <color theme="4" tint="-0.499984740745262"/>
        <rFont val="Arial"/>
        <family val="2"/>
      </rPr>
      <t>het verkopen van dvd’s en cd’s met een uitgezonden programma</t>
    </r>
  </si>
  <si>
    <r>
      <t>d.</t>
    </r>
    <r>
      <rPr>
        <sz val="7"/>
        <color theme="4" tint="-0.499984740745262"/>
        <rFont val="Arial"/>
        <family val="2"/>
      </rPr>
      <t xml:space="preserve">      </t>
    </r>
    <r>
      <rPr>
        <sz val="12"/>
        <color theme="4" tint="-0.499984740745262"/>
        <rFont val="Arial"/>
        <family val="2"/>
      </rPr>
      <t>het verkopen van programma’s en fragmenten aan derden het hebben van een direct of indirect belang/deelneming in een rechtspersoon.</t>
    </r>
  </si>
  <si>
    <t>Voorbeeld: Verzorgingsgebied</t>
  </si>
  <si>
    <t>Voorbeeld: Naam gemeente</t>
  </si>
  <si>
    <t>Voorbeeld: Totaal</t>
  </si>
  <si>
    <r>
      <t>c.</t>
    </r>
    <r>
      <rPr>
        <sz val="7"/>
        <color theme="4" tint="-0.499984740745262"/>
        <rFont val="Arial"/>
        <family val="2"/>
      </rPr>
      <t xml:space="preserve">       </t>
    </r>
    <r>
      <rPr>
        <sz val="12"/>
        <color theme="4" tint="-0.499984740745262"/>
        <rFont val="Arial"/>
        <family val="2"/>
      </rPr>
      <t>indien sprake is van overcapaciteit: het produceren van programma’s voor andere omroepen en het verhuren van faciliteiten zoals camera’s of studioruimte</t>
    </r>
  </si>
  <si>
    <t>Alle belangrijke (ook voorwaardelijke) verplichtingen, ten behoeve van derden gegeven zekerheden en aangegane verbintenissen om activa niet te bezwaren, in het (financieel) jaarverslag zijn opgenomen.</t>
  </si>
  <si>
    <t>Risico's voortvloeiend uit per het einde van het boekjaar aangegane transacties en per die datum bestaande situaties, 
in het (financieel) jaarverslag hun weerslag hebben gevonden.</t>
  </si>
  <si>
    <t>Eigen vermogen ultimo boekjaar</t>
  </si>
  <si>
    <t>Eigen vermogen ultimo voorgaand boekjaar</t>
  </si>
  <si>
    <t>Mutatie eigen vermogen</t>
  </si>
  <si>
    <t>Resultaat na belastingen</t>
  </si>
  <si>
    <t>Controle balanscontinuïteit</t>
  </si>
  <si>
    <r>
      <t xml:space="preserve">Onder bijdragen van derden wordt verstaan: een financiële of andere op geld waardeerbare bijdrage door overheid of door een externe partij 
voor de totstandkoming of aankoop van een specifiek programmaonderdeel om de uitzending daarvan te bevorderen of (mede) mogelijk te maken.
</t>
    </r>
    <r>
      <rPr>
        <b/>
        <sz val="10"/>
        <color theme="4" tint="-0.499984740745262"/>
        <rFont val="Arial"/>
        <family val="2"/>
      </rPr>
      <t>Het uitzenden van gemeenteraadsvergaderingen tegen betaling betreft derhalve een Bijdragen van derden.</t>
    </r>
    <r>
      <rPr>
        <sz val="10"/>
        <color theme="4" tint="-0.499984740745262"/>
        <rFont val="Arial"/>
        <family val="2"/>
      </rPr>
      <t xml:space="preserve"> 
Van sponsoring is sprake indien het gaat om een identificeerbare bijdrage met een waarde van minstens € 100 voor radio en minstens € 500 voor televisie.
Bijdragen van derden die geen betrekking hebben op een specifiek programma (-onderdeel) dienen te worden opgenomen onder 'overige baten'.</t>
    </r>
  </si>
  <si>
    <r>
      <rPr>
        <sz val="12"/>
        <rFont val="Arial"/>
        <family val="2"/>
      </rPr>
      <t>Volledigheidshalve verwijzen wij u naar</t>
    </r>
    <r>
      <rPr>
        <u/>
        <sz val="12"/>
        <color rgb="FF0070C0"/>
        <rFont val="Arial"/>
        <family val="2"/>
      </rPr>
      <t xml:space="preserve"> de</t>
    </r>
    <r>
      <rPr>
        <i/>
        <u/>
        <sz val="12"/>
        <color rgb="FF0070C0"/>
        <rFont val="Arial"/>
        <family val="2"/>
      </rPr>
      <t xml:space="preserve"> beleidsregels van het Commissariaat omtrent nevenactiviteiten. </t>
    </r>
  </si>
  <si>
    <r>
      <t xml:space="preserve">Voor nadere informatie over bartering, verwijzen wij u naar </t>
    </r>
    <r>
      <rPr>
        <i/>
        <u/>
        <sz val="10"/>
        <color rgb="FF0070C0"/>
        <rFont val="Arial"/>
        <family val="2"/>
      </rPr>
      <t>de website van het Commissariaat</t>
    </r>
    <r>
      <rPr>
        <sz val="10"/>
        <color theme="4" tint="-0.499984740745262"/>
        <rFont val="Arial"/>
        <family val="2"/>
      </rPr>
      <t>.</t>
    </r>
  </si>
  <si>
    <t>VIII. Schematisch overzicht van de media-instelling (inclusief gelieerde rechtspersonen en externe producenten)</t>
  </si>
  <si>
    <t>voor het inzicht dat dit (financieel) jaarverslag en de additionele informatie beogen te geven.</t>
  </si>
  <si>
    <t>rekening is gehouden met alle feiten en omstandigheden die van belang zijn</t>
  </si>
  <si>
    <t>Wij bevestigen dat bij het opmaken van het (financieel) jaarverslag en additionele informatie naar ons beste weten</t>
  </si>
  <si>
    <t>Liquiditeit</t>
  </si>
  <si>
    <t>Solvabiliteit</t>
  </si>
  <si>
    <t>&lt;&lt; Naam &gt;&gt;</t>
  </si>
  <si>
    <t>&lt;&lt; Functie &gt;&gt;</t>
  </si>
  <si>
    <t>Additionele gemeentelijke bijdragen</t>
  </si>
  <si>
    <t>Overige (niet-gemeentelijke) subsidies</t>
  </si>
  <si>
    <t>&lt;&lt; Naam media-instelling &gt;&gt;</t>
  </si>
  <si>
    <t>Nee (geef opm.)</t>
  </si>
  <si>
    <t>gedurende 2024, in overeenstemming met artikel 2.142 lid 1 van de Mediawet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</si>
</sst>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quot;-&quot;??_-;_-@_-"/>
    <numFmt numFmtId="165" formatCode="0#########"/>
    <numFmt numFmtId="166" formatCode="_-* #,##0_-;_-* #,##0\-;_-* &quot;-&quot;??_-;_-@_-"/>
    <numFmt numFmtId="167" formatCode="dd/mm/yyyy"/>
    <numFmt numFmtId="168" formatCode="dd/mm/yyyy;@"/>
  </numFmts>
  <fonts count="45" x14ac:knownFonts="1">
    <font>
      <sz val="10"/>
      <name val="Arial"/>
    </font>
    <font>
      <sz val="10"/>
      <name val="Arial"/>
      <family val="2"/>
    </font>
    <font>
      <sz val="8"/>
      <name val="Arial"/>
      <family val="2"/>
    </font>
    <font>
      <sz val="12"/>
      <name val="Arial"/>
      <family val="2"/>
    </font>
    <font>
      <b/>
      <sz val="10"/>
      <name val="Arial"/>
      <family val="2"/>
    </font>
    <font>
      <sz val="10"/>
      <name val="Arial"/>
      <family val="2"/>
    </font>
    <font>
      <u/>
      <sz val="10"/>
      <color indexed="12"/>
      <name val="Arial"/>
      <family val="2"/>
    </font>
    <font>
      <i/>
      <sz val="10"/>
      <name val="Arial"/>
      <family val="2"/>
    </font>
    <font>
      <sz val="10"/>
      <name val="Book Antiqua"/>
      <family val="1"/>
    </font>
    <font>
      <u/>
      <sz val="10"/>
      <name val="Book Antiqua"/>
      <family val="1"/>
    </font>
    <font>
      <i/>
      <sz val="10"/>
      <color indexed="12"/>
      <name val="Arial"/>
      <family val="2"/>
    </font>
    <font>
      <b/>
      <sz val="10"/>
      <name val="Book Antiqua"/>
      <family val="1"/>
    </font>
    <font>
      <b/>
      <sz val="16"/>
      <name val="Arial"/>
      <family val="2"/>
    </font>
    <font>
      <b/>
      <sz val="13"/>
      <name val="Arial"/>
      <family val="2"/>
    </font>
    <font>
      <b/>
      <sz val="7"/>
      <name val="Times New Roman"/>
      <family val="1"/>
    </font>
    <font>
      <sz val="7"/>
      <name val="Times New Roman"/>
      <family val="1"/>
    </font>
    <font>
      <sz val="10"/>
      <name val="Times New Roman"/>
      <family val="1"/>
    </font>
    <font>
      <b/>
      <i/>
      <sz val="10"/>
      <name val="Arial"/>
      <family val="2"/>
    </font>
    <font>
      <sz val="10"/>
      <name val="Arial"/>
      <family val="2"/>
    </font>
    <font>
      <sz val="11"/>
      <color rgb="FF9C5700"/>
      <name val="Calibri"/>
      <family val="2"/>
      <scheme val="minor"/>
    </font>
    <font>
      <sz val="10"/>
      <color theme="6" tint="-0.499984740745262"/>
      <name val="Arial"/>
      <family val="2"/>
    </font>
    <font>
      <b/>
      <sz val="10"/>
      <color theme="6" tint="-0.499984740745262"/>
      <name val="Arial"/>
      <family val="2"/>
    </font>
    <font>
      <sz val="10"/>
      <color theme="4" tint="0.79998168889431442"/>
      <name val="Arial"/>
      <family val="2"/>
    </font>
    <font>
      <b/>
      <sz val="10"/>
      <color theme="4"/>
      <name val="Arial"/>
      <family val="2"/>
    </font>
    <font>
      <sz val="10"/>
      <color theme="4"/>
      <name val="Arial"/>
      <family val="2"/>
    </font>
    <font>
      <sz val="10"/>
      <color theme="4" tint="-0.499984740745262"/>
      <name val="Arial"/>
      <family val="2"/>
    </font>
    <font>
      <b/>
      <sz val="10"/>
      <color theme="4" tint="0.79998168889431442"/>
      <name val="Arial"/>
      <family val="2"/>
    </font>
    <font>
      <b/>
      <sz val="10"/>
      <color theme="4" tint="-0.499984740745262"/>
      <name val="Arial"/>
      <family val="2"/>
    </font>
    <font>
      <i/>
      <sz val="10"/>
      <color theme="4"/>
      <name val="Arial"/>
      <family val="2"/>
    </font>
    <font>
      <sz val="10"/>
      <color theme="9" tint="-0.499984740745262"/>
      <name val="Arial"/>
      <family val="2"/>
    </font>
    <font>
      <i/>
      <sz val="10"/>
      <color theme="9" tint="0.79998168889431442"/>
      <name val="Arial"/>
      <family val="2"/>
    </font>
    <font>
      <sz val="11"/>
      <color rgb="FF9C5700"/>
      <name val="Arial"/>
      <family val="2"/>
    </font>
    <font>
      <sz val="10"/>
      <color rgb="FF9C5700"/>
      <name val="Arial"/>
      <family val="2"/>
    </font>
    <font>
      <sz val="11"/>
      <color theme="6" tint="-0.499984740745262"/>
      <name val="Arial"/>
      <family val="2"/>
    </font>
    <font>
      <sz val="12"/>
      <color theme="4" tint="-0.499984740745262"/>
      <name val="Arial"/>
      <family val="2"/>
    </font>
    <font>
      <sz val="7"/>
      <color theme="4" tint="-0.499984740745262"/>
      <name val="Arial"/>
      <family val="2"/>
    </font>
    <font>
      <u/>
      <sz val="12"/>
      <color indexed="12"/>
      <name val="Arial"/>
      <family val="2"/>
    </font>
    <font>
      <i/>
      <sz val="12"/>
      <color theme="0" tint="-0.499984740745262"/>
      <name val="Arial"/>
      <family val="2"/>
    </font>
    <font>
      <i/>
      <sz val="10"/>
      <color theme="9" tint="-0.499984740745262"/>
      <name val="Arial"/>
      <family val="2"/>
    </font>
    <font>
      <i/>
      <sz val="11"/>
      <color theme="8" tint="-0.499984740745262"/>
      <name val="Arial"/>
      <family val="2"/>
    </font>
    <font>
      <i/>
      <u/>
      <sz val="12"/>
      <color rgb="FF0070C0"/>
      <name val="Arial"/>
      <family val="2"/>
    </font>
    <font>
      <u/>
      <sz val="12"/>
      <color rgb="FF0070C0"/>
      <name val="Arial"/>
      <family val="2"/>
    </font>
    <font>
      <i/>
      <u/>
      <sz val="10"/>
      <color rgb="FF0070C0"/>
      <name val="Arial"/>
      <family val="2"/>
    </font>
    <font>
      <sz val="10"/>
      <name val="Arial"/>
      <family val="2"/>
    </font>
    <font>
      <sz val="10"/>
      <color rgb="FF3F3F76"/>
      <name val="Arial"/>
      <family val="2"/>
    </font>
  </fonts>
  <fills count="13">
    <fill>
      <patternFill patternType="none"/>
    </fill>
    <fill>
      <patternFill patternType="gray125"/>
    </fill>
    <fill>
      <patternFill patternType="solid">
        <fgColor indexed="9"/>
        <bgColor indexed="64"/>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rgb="FFFFCC99"/>
      </patternFill>
    </fill>
  </fills>
  <borders count="151">
    <border>
      <left/>
      <right/>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thin">
        <color rgb="FFB2B2B2"/>
      </left>
      <right style="medium">
        <color indexed="64"/>
      </right>
      <top style="thin">
        <color rgb="FFB2B2B2"/>
      </top>
      <bottom style="thin">
        <color rgb="FFB2B2B2"/>
      </bottom>
      <diagonal/>
    </border>
    <border>
      <left style="thin">
        <color rgb="FFB2B2B2"/>
      </left>
      <right style="medium">
        <color indexed="64"/>
      </right>
      <top style="thin">
        <color rgb="FFB2B2B2"/>
      </top>
      <bottom style="thin">
        <color indexed="64"/>
      </bottom>
      <diagonal/>
    </border>
    <border>
      <left style="thin">
        <color rgb="FFB2B2B2"/>
      </left>
      <right style="thin">
        <color rgb="FFB2B2B2"/>
      </right>
      <top style="thin">
        <color rgb="FFB2B2B2"/>
      </top>
      <bottom style="thin">
        <color indexed="64"/>
      </bottom>
      <diagonal/>
    </border>
    <border>
      <left/>
      <right style="medium">
        <color indexed="64"/>
      </right>
      <top style="thin">
        <color rgb="FFB2B2B2"/>
      </top>
      <bottom style="thin">
        <color rgb="FFB2B2B2"/>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style="thin">
        <color rgb="FFB2B2B2"/>
      </top>
      <bottom style="thin">
        <color indexed="64"/>
      </bottom>
      <diagonal/>
    </border>
    <border>
      <left/>
      <right style="medium">
        <color indexed="64"/>
      </right>
      <top style="thin">
        <color rgb="FFB2B2B2"/>
      </top>
      <bottom style="thin">
        <color indexed="64"/>
      </bottom>
      <diagonal/>
    </border>
    <border>
      <left style="medium">
        <color indexed="64"/>
      </left>
      <right style="thin">
        <color rgb="FFB2B2B2"/>
      </right>
      <top style="thin">
        <color rgb="FFB2B2B2"/>
      </top>
      <bottom style="thin">
        <color rgb="FFB2B2B2"/>
      </bottom>
      <diagonal/>
    </border>
    <border>
      <left style="medium">
        <color indexed="64"/>
      </left>
      <right/>
      <top style="medium">
        <color indexed="64"/>
      </top>
      <bottom style="thin">
        <color rgb="FFB2B2B2"/>
      </bottom>
      <diagonal/>
    </border>
    <border>
      <left style="medium">
        <color indexed="64"/>
      </left>
      <right/>
      <top style="thin">
        <color rgb="FFB2B2B2"/>
      </top>
      <bottom style="thin">
        <color rgb="FFB2B2B2"/>
      </bottom>
      <diagonal/>
    </border>
    <border>
      <left style="medium">
        <color indexed="64"/>
      </left>
      <right/>
      <top style="thin">
        <color rgb="FFB2B2B2"/>
      </top>
      <bottom style="medium">
        <color indexed="64"/>
      </bottom>
      <diagonal/>
    </border>
    <border>
      <left/>
      <right style="medium">
        <color indexed="64"/>
      </right>
      <top style="medium">
        <color indexed="64"/>
      </top>
      <bottom style="thin">
        <color rgb="FFB2B2B2"/>
      </bottom>
      <diagonal/>
    </border>
    <border>
      <left/>
      <right style="medium">
        <color indexed="64"/>
      </right>
      <top style="thin">
        <color rgb="FFB2B2B2"/>
      </top>
      <bottom style="medium">
        <color indexed="64"/>
      </bottom>
      <diagonal/>
    </border>
    <border>
      <left style="medium">
        <color indexed="64"/>
      </left>
      <right style="medium">
        <color indexed="64"/>
      </right>
      <top style="medium">
        <color indexed="64"/>
      </top>
      <bottom style="thin">
        <color rgb="FFB2B2B2"/>
      </bottom>
      <diagonal/>
    </border>
    <border>
      <left style="medium">
        <color indexed="64"/>
      </left>
      <right style="medium">
        <color indexed="64"/>
      </right>
      <top style="thin">
        <color rgb="FFB2B2B2"/>
      </top>
      <bottom style="medium">
        <color indexed="64"/>
      </bottom>
      <diagonal/>
    </border>
    <border>
      <left style="thin">
        <color rgb="FFB2B2B2"/>
      </left>
      <right/>
      <top style="thin">
        <color rgb="FFB2B2B2"/>
      </top>
      <bottom style="thin">
        <color rgb="FFB2B2B2"/>
      </bottom>
      <diagonal/>
    </border>
    <border>
      <left/>
      <right style="thin">
        <color indexed="64"/>
      </right>
      <top style="medium">
        <color indexed="64"/>
      </top>
      <bottom style="thin">
        <color indexed="64"/>
      </bottom>
      <diagonal/>
    </border>
    <border>
      <left/>
      <right style="thin">
        <color rgb="FFB2B2B2"/>
      </right>
      <top style="thin">
        <color rgb="FFB2B2B2"/>
      </top>
      <bottom style="thin">
        <color rgb="FFB2B2B2"/>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rgb="FFDDDDDD"/>
      </right>
      <top style="double">
        <color indexed="64"/>
      </top>
      <bottom style="thin">
        <color rgb="FFDDDDDD"/>
      </bottom>
      <diagonal/>
    </border>
    <border>
      <left style="thin">
        <color rgb="FFDDDDDD"/>
      </left>
      <right style="thin">
        <color rgb="FFDDDDDD"/>
      </right>
      <top style="double">
        <color indexed="64"/>
      </top>
      <bottom style="thin">
        <color rgb="FFDDDDDD"/>
      </bottom>
      <diagonal/>
    </border>
    <border>
      <left style="thin">
        <color rgb="FFDDDDDD"/>
      </left>
      <right style="medium">
        <color indexed="64"/>
      </right>
      <top style="double">
        <color indexed="64"/>
      </top>
      <bottom style="thin">
        <color rgb="FFDDDDDD"/>
      </bottom>
      <diagonal/>
    </border>
    <border>
      <left style="medium">
        <color indexed="64"/>
      </left>
      <right style="thin">
        <color rgb="FFDDDDDD"/>
      </right>
      <top style="thin">
        <color rgb="FFDDDDDD"/>
      </top>
      <bottom style="thin">
        <color rgb="FFDDDDDD"/>
      </bottom>
      <diagonal/>
    </border>
    <border>
      <left style="thin">
        <color rgb="FFDDDDDD"/>
      </left>
      <right style="thin">
        <color rgb="FFDDDDDD"/>
      </right>
      <top style="thin">
        <color rgb="FFDDDDDD"/>
      </top>
      <bottom style="thin">
        <color rgb="FFDDDDDD"/>
      </bottom>
      <diagonal/>
    </border>
    <border>
      <left style="thin">
        <color rgb="FFDDDDDD"/>
      </left>
      <right style="medium">
        <color indexed="64"/>
      </right>
      <top style="thin">
        <color rgb="FFDDDDDD"/>
      </top>
      <bottom style="thin">
        <color rgb="FFDDDDDD"/>
      </bottom>
      <diagonal/>
    </border>
    <border>
      <left style="medium">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rgb="FFDDDDDD"/>
      </left>
      <right style="medium">
        <color indexed="64"/>
      </right>
      <top style="thin">
        <color rgb="FFDDDDDD"/>
      </top>
      <bottom style="thin">
        <color indexed="64"/>
      </bottom>
      <diagonal/>
    </border>
    <border>
      <left style="medium">
        <color indexed="64"/>
      </left>
      <right style="medium">
        <color indexed="64"/>
      </right>
      <top style="thin">
        <color rgb="FFDDDDDD"/>
      </top>
      <bottom style="thin">
        <color rgb="FFDDDDDD"/>
      </bottom>
      <diagonal/>
    </border>
    <border>
      <left style="medium">
        <color indexed="64"/>
      </left>
      <right/>
      <top style="double">
        <color indexed="64"/>
      </top>
      <bottom style="thin">
        <color rgb="FFDDDDDD"/>
      </bottom>
      <diagonal/>
    </border>
    <border>
      <left/>
      <right style="medium">
        <color indexed="64"/>
      </right>
      <top style="double">
        <color indexed="64"/>
      </top>
      <bottom style="thin">
        <color rgb="FFDDDDDD"/>
      </bottom>
      <diagonal/>
    </border>
    <border>
      <left style="medium">
        <color indexed="64"/>
      </left>
      <right/>
      <top style="thin">
        <color rgb="FFDDDDDD"/>
      </top>
      <bottom style="thin">
        <color rgb="FFDDDDDD"/>
      </bottom>
      <diagonal/>
    </border>
    <border>
      <left/>
      <right style="medium">
        <color indexed="64"/>
      </right>
      <top style="thin">
        <color rgb="FFDDDDDD"/>
      </top>
      <bottom style="thin">
        <color rgb="FFDDDDDD"/>
      </bottom>
      <diagonal/>
    </border>
    <border>
      <left style="thin">
        <color rgb="FFB2B2B2"/>
      </left>
      <right style="medium">
        <color indexed="64"/>
      </right>
      <top style="thin">
        <color indexed="64"/>
      </top>
      <bottom style="thin">
        <color rgb="FFB2B2B2"/>
      </bottom>
      <diagonal/>
    </border>
    <border>
      <left style="thin">
        <color rgb="FFB2B2B2"/>
      </left>
      <right style="thin">
        <color rgb="FFB2B2B2"/>
      </right>
      <top style="thin">
        <color indexed="64"/>
      </top>
      <bottom style="thin">
        <color rgb="FFB2B2B2"/>
      </bottom>
      <diagonal/>
    </border>
    <border>
      <left/>
      <right style="thin">
        <color rgb="FFB2B2B2"/>
      </right>
      <top style="thin">
        <color indexed="64"/>
      </top>
      <bottom style="thin">
        <color rgb="FFB2B2B2"/>
      </bottom>
      <diagonal/>
    </border>
    <border>
      <left style="thin">
        <color rgb="FFB2B2B2"/>
      </left>
      <right/>
      <top style="thin">
        <color indexed="64"/>
      </top>
      <bottom style="thin">
        <color rgb="FFB2B2B2"/>
      </bottom>
      <diagonal/>
    </border>
    <border>
      <left style="medium">
        <color indexed="64"/>
      </left>
      <right style="medium">
        <color indexed="64"/>
      </right>
      <top style="thin">
        <color indexed="64"/>
      </top>
      <bottom style="thin">
        <color rgb="FFB2B2B2"/>
      </bottom>
      <diagonal/>
    </border>
    <border>
      <left style="thin">
        <color rgb="FFDDDDDD"/>
      </left>
      <right style="thin">
        <color rgb="FFDDDDDD"/>
      </right>
      <top/>
      <bottom style="thin">
        <color rgb="FFDDDDDD"/>
      </bottom>
      <diagonal/>
    </border>
    <border>
      <left style="thin">
        <color rgb="FFDDDDDD"/>
      </left>
      <right style="medium">
        <color indexed="64"/>
      </right>
      <top/>
      <bottom style="thin">
        <color rgb="FFDDDDDD"/>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right style="thin">
        <color theme="4" tint="-0.499984740745262"/>
      </right>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medium">
        <color indexed="64"/>
      </left>
      <right style="thin">
        <color rgb="FFDDDDDD"/>
      </right>
      <top style="double">
        <color indexed="64"/>
      </top>
      <bottom style="thin">
        <color indexed="64"/>
      </bottom>
      <diagonal/>
    </border>
    <border>
      <left style="thin">
        <color rgb="FFDDDDDD"/>
      </left>
      <right style="thin">
        <color rgb="FFDDDDDD"/>
      </right>
      <top style="double">
        <color indexed="64"/>
      </top>
      <bottom style="thin">
        <color indexed="64"/>
      </bottom>
      <diagonal/>
    </border>
    <border>
      <left style="thin">
        <color rgb="FFDDDDDD"/>
      </left>
      <right style="medium">
        <color indexed="64"/>
      </right>
      <top style="double">
        <color indexed="64"/>
      </top>
      <bottom style="thin">
        <color indexed="64"/>
      </bottom>
      <diagonal/>
    </border>
    <border>
      <left style="thin">
        <color rgb="FFB2B2B2"/>
      </left>
      <right/>
      <top style="thin">
        <color rgb="FFB2B2B2"/>
      </top>
      <bottom style="thin">
        <color indexed="64"/>
      </bottom>
      <diagonal/>
    </border>
    <border>
      <left style="thin">
        <color rgb="FFDDDDDD"/>
      </left>
      <right/>
      <top style="double">
        <color indexed="64"/>
      </top>
      <bottom style="thin">
        <color indexed="64"/>
      </bottom>
      <diagonal/>
    </border>
    <border>
      <left style="thin">
        <color rgb="FFDDDDDD"/>
      </left>
      <right/>
      <top/>
      <bottom style="thin">
        <color rgb="FFDDDDDD"/>
      </bottom>
      <diagonal/>
    </border>
    <border>
      <left style="thin">
        <color rgb="FFDDDDDD"/>
      </left>
      <right/>
      <top style="thin">
        <color rgb="FFDDDDDD"/>
      </top>
      <bottom style="thin">
        <color rgb="FFDDDDDD"/>
      </bottom>
      <diagonal/>
    </border>
    <border>
      <left style="thin">
        <color rgb="FFDDDDDD"/>
      </left>
      <right/>
      <top style="thin">
        <color rgb="FFDDDDDD"/>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thin">
        <color rgb="FFB2B2B2"/>
      </right>
      <top style="thin">
        <color rgb="FFB2B2B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rgb="FFDDDDDD"/>
      </top>
      <bottom style="thin">
        <color indexed="64"/>
      </bottom>
      <diagonal/>
    </border>
    <border>
      <left/>
      <right style="medium">
        <color indexed="64"/>
      </right>
      <top style="thin">
        <color rgb="FFDDDDDD"/>
      </top>
      <bottom style="thin">
        <color indexed="64"/>
      </bottom>
      <diagonal/>
    </border>
    <border>
      <left style="thin">
        <color rgb="FFDDDDDD"/>
      </left>
      <right style="thin">
        <color rgb="FFDDDDDD"/>
      </right>
      <top style="double">
        <color indexed="64"/>
      </top>
      <bottom style="medium">
        <color indexed="64"/>
      </bottom>
      <diagonal/>
    </border>
    <border>
      <left style="medium">
        <color indexed="64"/>
      </left>
      <right style="thin">
        <color rgb="FFDDDDDD"/>
      </right>
      <top style="medium">
        <color indexed="64"/>
      </top>
      <bottom style="medium">
        <color indexed="64"/>
      </bottom>
      <diagonal/>
    </border>
    <border>
      <left style="thin">
        <color rgb="FFDDDDDD"/>
      </left>
      <right style="thin">
        <color rgb="FFDDDDDD"/>
      </right>
      <top style="medium">
        <color indexed="64"/>
      </top>
      <bottom style="medium">
        <color indexed="64"/>
      </bottom>
      <diagonal/>
    </border>
    <border>
      <left style="thin">
        <color rgb="FFDDDDDD"/>
      </left>
      <right style="medium">
        <color indexed="64"/>
      </right>
      <top style="medium">
        <color indexed="64"/>
      </top>
      <bottom style="medium">
        <color indexed="64"/>
      </bottom>
      <diagonal/>
    </border>
    <border>
      <left style="thin">
        <color indexed="64"/>
      </left>
      <right style="thin">
        <color indexed="64"/>
      </right>
      <top/>
      <bottom/>
      <diagonal/>
    </border>
    <border>
      <left style="thin">
        <color rgb="FFB2B2B2"/>
      </left>
      <right style="thin">
        <color rgb="FFB2B2B2"/>
      </right>
      <top style="thin">
        <color rgb="FFB2B2B2"/>
      </top>
      <bottom/>
      <diagonal/>
    </border>
    <border>
      <left style="thin">
        <color rgb="FFB2B2B2"/>
      </left>
      <right style="thin">
        <color rgb="FFB2B2B2"/>
      </right>
      <top/>
      <bottom/>
      <diagonal/>
    </border>
    <border>
      <left style="thin">
        <color rgb="FFB2B2B2"/>
      </left>
      <right style="thin">
        <color rgb="FFB2B2B2"/>
      </right>
      <top/>
      <bottom style="thin">
        <color rgb="FFB2B2B2"/>
      </bottom>
      <diagonal/>
    </border>
    <border>
      <left style="medium">
        <color indexed="64"/>
      </left>
      <right style="medium">
        <color indexed="64"/>
      </right>
      <top style="medium">
        <color indexed="64"/>
      </top>
      <bottom style="thin">
        <color rgb="FFDDDDDD"/>
      </bottom>
      <diagonal/>
    </border>
    <border>
      <left style="medium">
        <color indexed="64"/>
      </left>
      <right style="thin">
        <color indexed="64"/>
      </right>
      <top style="thin">
        <color indexed="64"/>
      </top>
      <bottom style="thin">
        <color rgb="FFB2B2B2"/>
      </bottom>
      <diagonal/>
    </border>
    <border>
      <left style="medium">
        <color indexed="64"/>
      </left>
      <right style="thin">
        <color indexed="64"/>
      </right>
      <top style="thin">
        <color rgb="FFB2B2B2"/>
      </top>
      <bottom style="thin">
        <color rgb="FFB2B2B2"/>
      </bottom>
      <diagonal/>
    </border>
    <border>
      <left style="medium">
        <color indexed="64"/>
      </left>
      <right style="thin">
        <color indexed="64"/>
      </right>
      <top style="thin">
        <color rgb="FFB2B2B2"/>
      </top>
      <bottom style="thin">
        <color indexed="64"/>
      </bottom>
      <diagonal/>
    </border>
    <border>
      <left/>
      <right style="medium">
        <color indexed="64"/>
      </right>
      <top style="thin">
        <color indexed="64"/>
      </top>
      <bottom style="thin">
        <color rgb="FFB2B2B2"/>
      </bottom>
      <diagonal/>
    </border>
    <border>
      <left style="medium">
        <color indexed="64"/>
      </left>
      <right style="thin">
        <color rgb="FFB2B2B2"/>
      </right>
      <top/>
      <bottom style="thin">
        <color rgb="FFB2B2B2"/>
      </bottom>
      <diagonal/>
    </border>
    <border>
      <left style="thin">
        <color rgb="FFB2B2B2"/>
      </left>
      <right style="medium">
        <color indexed="64"/>
      </right>
      <top/>
      <bottom style="thin">
        <color rgb="FFB2B2B2"/>
      </bottom>
      <diagonal/>
    </border>
    <border>
      <left style="medium">
        <color indexed="64"/>
      </left>
      <right/>
      <top/>
      <bottom style="thin">
        <color rgb="FFDDDDDD"/>
      </bottom>
      <diagonal/>
    </border>
    <border>
      <left style="thin">
        <color rgb="FFDDDDDD"/>
      </left>
      <right/>
      <top style="double">
        <color indexed="64"/>
      </top>
      <bottom style="medium">
        <color indexed="64"/>
      </bottom>
      <diagonal/>
    </border>
    <border>
      <left style="thin">
        <color rgb="FF7F7F7F"/>
      </left>
      <right style="thin">
        <color rgb="FF7F7F7F"/>
      </right>
      <top style="thin">
        <color rgb="FF7F7F7F"/>
      </top>
      <bottom style="thin">
        <color rgb="FF7F7F7F"/>
      </bottom>
      <diagonal/>
    </border>
  </borders>
  <cellStyleXfs count="8">
    <xf numFmtId="0" fontId="0" fillId="0" borderId="0"/>
    <xf numFmtId="0" fontId="6" fillId="0" borderId="0" applyNumberFormat="0" applyFill="0" applyBorder="0" applyAlignment="0" applyProtection="0">
      <alignment vertical="top"/>
      <protection locked="0"/>
    </xf>
    <xf numFmtId="164" fontId="1" fillId="0" borderId="0" applyFont="0" applyFill="0" applyBorder="0" applyAlignment="0" applyProtection="0"/>
    <xf numFmtId="0" fontId="19" fillId="3" borderId="0" applyNumberFormat="0" applyBorder="0" applyAlignment="0" applyProtection="0"/>
    <xf numFmtId="0" fontId="18" fillId="4" borderId="48" applyNumberFormat="0" applyFont="0" applyAlignment="0" applyProtection="0"/>
    <xf numFmtId="0" fontId="1" fillId="0" borderId="0"/>
    <xf numFmtId="0" fontId="1" fillId="4" borderId="48" applyNumberFormat="0" applyFont="0" applyAlignment="0" applyProtection="0"/>
    <xf numFmtId="9" fontId="43" fillId="0" borderId="0" applyFont="0" applyFill="0" applyBorder="0" applyAlignment="0" applyProtection="0"/>
  </cellStyleXfs>
  <cellXfs count="498">
    <xf numFmtId="0" fontId="0" fillId="0" borderId="0" xfId="0"/>
    <xf numFmtId="0" fontId="0" fillId="2" borderId="0" xfId="0" applyFill="1"/>
    <xf numFmtId="0" fontId="0" fillId="2" borderId="0" xfId="0" applyFill="1" applyAlignment="1">
      <alignment wrapText="1"/>
    </xf>
    <xf numFmtId="0" fontId="0" fillId="2" borderId="3" xfId="0" applyFill="1" applyBorder="1"/>
    <xf numFmtId="0" fontId="0" fillId="2" borderId="6" xfId="0" applyFill="1" applyBorder="1"/>
    <xf numFmtId="0" fontId="0" fillId="2" borderId="7" xfId="0" applyFill="1" applyBorder="1"/>
    <xf numFmtId="0" fontId="7" fillId="2" borderId="7" xfId="0" applyFont="1" applyFill="1" applyBorder="1" applyAlignment="1">
      <alignment wrapText="1"/>
    </xf>
    <xf numFmtId="166" fontId="0" fillId="2" borderId="0" xfId="2" applyNumberFormat="1" applyFont="1" applyFill="1" applyBorder="1"/>
    <xf numFmtId="166" fontId="0" fillId="2" borderId="6" xfId="2" applyNumberFormat="1" applyFont="1" applyFill="1" applyBorder="1"/>
    <xf numFmtId="0" fontId="4" fillId="2" borderId="0" xfId="0" applyFont="1" applyFill="1" applyAlignment="1">
      <alignment wrapText="1"/>
    </xf>
    <xf numFmtId="0" fontId="0" fillId="2" borderId="7" xfId="0" applyFill="1" applyBorder="1" applyAlignment="1">
      <alignment wrapText="1"/>
    </xf>
    <xf numFmtId="0" fontId="4" fillId="2" borderId="7" xfId="0" applyFont="1" applyFill="1" applyBorder="1" applyAlignment="1">
      <alignment wrapText="1"/>
    </xf>
    <xf numFmtId="0" fontId="8" fillId="2" borderId="0" xfId="0" applyFont="1" applyFill="1" applyProtection="1">
      <protection locked="0"/>
    </xf>
    <xf numFmtId="0" fontId="8" fillId="2" borderId="17" xfId="0" applyFont="1" applyFill="1" applyBorder="1" applyProtection="1">
      <protection locked="0"/>
    </xf>
    <xf numFmtId="0" fontId="8" fillId="2" borderId="18" xfId="0" applyFont="1" applyFill="1" applyBorder="1" applyProtection="1">
      <protection locked="0"/>
    </xf>
    <xf numFmtId="0" fontId="8" fillId="2" borderId="19" xfId="0" applyFont="1" applyFill="1" applyBorder="1" applyProtection="1">
      <protection locked="0"/>
    </xf>
    <xf numFmtId="0" fontId="8" fillId="2" borderId="20" xfId="0" applyFont="1" applyFill="1" applyBorder="1" applyProtection="1">
      <protection locked="0"/>
    </xf>
    <xf numFmtId="0" fontId="8" fillId="2" borderId="21" xfId="0" applyFont="1" applyFill="1" applyBorder="1" applyProtection="1">
      <protection locked="0"/>
    </xf>
    <xf numFmtId="0" fontId="4" fillId="2" borderId="22" xfId="0" applyFont="1" applyFill="1" applyBorder="1" applyProtection="1">
      <protection locked="0"/>
    </xf>
    <xf numFmtId="0" fontId="8" fillId="2" borderId="23" xfId="0" applyFont="1" applyFill="1" applyBorder="1" applyProtection="1">
      <protection locked="0"/>
    </xf>
    <xf numFmtId="0" fontId="8" fillId="2" borderId="24" xfId="0" applyFont="1" applyFill="1" applyBorder="1" applyProtection="1">
      <protection locked="0"/>
    </xf>
    <xf numFmtId="0" fontId="9" fillId="2" borderId="21" xfId="0" applyFont="1" applyFill="1" applyBorder="1" applyProtection="1">
      <protection locked="0"/>
    </xf>
    <xf numFmtId="0" fontId="10" fillId="2" borderId="0" xfId="0" applyFont="1" applyFill="1" applyProtection="1">
      <protection locked="0"/>
    </xf>
    <xf numFmtId="0" fontId="11" fillId="2" borderId="0" xfId="0" applyFont="1" applyFill="1" applyProtection="1">
      <protection locked="0"/>
    </xf>
    <xf numFmtId="0" fontId="10" fillId="2" borderId="0" xfId="0" applyFont="1" applyFill="1" applyAlignment="1" applyProtection="1">
      <alignment horizontal="left"/>
      <protection locked="0"/>
    </xf>
    <xf numFmtId="0" fontId="5" fillId="2" borderId="0" xfId="0" applyFont="1" applyFill="1" applyProtection="1">
      <protection locked="0"/>
    </xf>
    <xf numFmtId="0" fontId="10" fillId="2" borderId="0" xfId="0" applyFont="1" applyFill="1" applyAlignment="1" applyProtection="1">
      <alignment horizontal="center"/>
      <protection locked="0"/>
    </xf>
    <xf numFmtId="0" fontId="7" fillId="2" borderId="0" xfId="0" applyFont="1" applyFill="1" applyProtection="1">
      <protection locked="0"/>
    </xf>
    <xf numFmtId="0" fontId="8" fillId="2" borderId="25" xfId="0" applyFont="1" applyFill="1" applyBorder="1" applyProtection="1">
      <protection locked="0"/>
    </xf>
    <xf numFmtId="0" fontId="8" fillId="2" borderId="26" xfId="0" applyFont="1" applyFill="1" applyBorder="1" applyProtection="1">
      <protection locked="0"/>
    </xf>
    <xf numFmtId="0" fontId="8" fillId="2" borderId="27" xfId="0" applyFont="1" applyFill="1" applyBorder="1" applyProtection="1">
      <protection locked="0"/>
    </xf>
    <xf numFmtId="0" fontId="4" fillId="2" borderId="30" xfId="0" applyFont="1" applyFill="1" applyBorder="1" applyProtection="1">
      <protection locked="0"/>
    </xf>
    <xf numFmtId="0" fontId="6" fillId="0" borderId="0" xfId="1" applyAlignment="1" applyProtection="1"/>
    <xf numFmtId="0" fontId="12" fillId="0" borderId="0" xfId="0" applyFont="1"/>
    <xf numFmtId="0" fontId="5" fillId="0" borderId="0" xfId="0" applyFont="1"/>
    <xf numFmtId="0" fontId="13" fillId="0" borderId="0" xfId="0" applyFont="1"/>
    <xf numFmtId="0" fontId="4" fillId="0" borderId="0" xfId="0" applyFont="1"/>
    <xf numFmtId="0" fontId="4" fillId="0" borderId="0" xfId="0" applyFont="1" applyAlignment="1">
      <alignment horizontal="left" indent="2"/>
    </xf>
    <xf numFmtId="0" fontId="7" fillId="0" borderId="0" xfId="0" applyFont="1"/>
    <xf numFmtId="0" fontId="16" fillId="0" borderId="0" xfId="0" applyFont="1" applyAlignment="1">
      <alignment horizontal="left" indent="2"/>
    </xf>
    <xf numFmtId="0" fontId="0" fillId="2" borderId="31" xfId="0" applyFill="1" applyBorder="1"/>
    <xf numFmtId="0" fontId="12" fillId="0" borderId="0" xfId="0" applyFont="1" applyAlignment="1">
      <alignment vertical="center"/>
    </xf>
    <xf numFmtId="0" fontId="4" fillId="2" borderId="1" xfId="0" applyFont="1" applyFill="1" applyBorder="1" applyAlignment="1">
      <alignment wrapText="1"/>
    </xf>
    <xf numFmtId="0" fontId="4" fillId="2" borderId="33" xfId="0" applyFont="1" applyFill="1" applyBorder="1" applyAlignment="1">
      <alignment horizontal="right" wrapText="1"/>
    </xf>
    <xf numFmtId="0" fontId="0" fillId="2" borderId="34" xfId="0" applyFill="1" applyBorder="1"/>
    <xf numFmtId="0" fontId="7" fillId="2" borderId="7" xfId="0" applyFont="1" applyFill="1" applyBorder="1" applyAlignment="1">
      <alignment horizontal="right" wrapText="1"/>
    </xf>
    <xf numFmtId="0" fontId="0" fillId="2" borderId="13" xfId="0" applyFill="1" applyBorder="1" applyAlignment="1">
      <alignment wrapText="1"/>
    </xf>
    <xf numFmtId="0" fontId="0" fillId="2" borderId="14" xfId="0" applyFill="1" applyBorder="1"/>
    <xf numFmtId="0" fontId="0" fillId="2" borderId="15" xfId="0" applyFill="1" applyBorder="1"/>
    <xf numFmtId="0" fontId="4" fillId="2" borderId="33" xfId="0" applyFont="1" applyFill="1" applyBorder="1" applyAlignment="1">
      <alignment wrapText="1"/>
    </xf>
    <xf numFmtId="0" fontId="1" fillId="2" borderId="34" xfId="0" applyFont="1" applyFill="1" applyBorder="1"/>
    <xf numFmtId="0" fontId="1" fillId="2" borderId="31" xfId="0" applyFont="1" applyFill="1" applyBorder="1"/>
    <xf numFmtId="0" fontId="17" fillId="2" borderId="7" xfId="0" applyFont="1" applyFill="1" applyBorder="1" applyAlignment="1">
      <alignment wrapText="1"/>
    </xf>
    <xf numFmtId="0" fontId="0" fillId="2" borderId="35" xfId="0" applyFill="1" applyBorder="1" applyAlignment="1">
      <alignment vertical="top" wrapText="1"/>
    </xf>
    <xf numFmtId="0" fontId="0" fillId="2" borderId="35" xfId="0" applyFill="1" applyBorder="1" applyAlignment="1">
      <alignment wrapText="1"/>
    </xf>
    <xf numFmtId="166" fontId="0" fillId="2" borderId="38" xfId="2" applyNumberFormat="1" applyFont="1" applyFill="1" applyBorder="1"/>
    <xf numFmtId="0" fontId="0" fillId="2" borderId="36" xfId="0" applyFill="1" applyBorder="1" applyAlignment="1">
      <alignment wrapText="1"/>
    </xf>
    <xf numFmtId="0" fontId="0" fillId="2" borderId="37" xfId="0" applyFill="1" applyBorder="1"/>
    <xf numFmtId="0" fontId="0" fillId="2" borderId="38" xfId="0" applyFill="1" applyBorder="1"/>
    <xf numFmtId="166" fontId="1" fillId="2" borderId="3" xfId="2" applyNumberFormat="1" applyFill="1" applyBorder="1"/>
    <xf numFmtId="0" fontId="4" fillId="2" borderId="35" xfId="0" applyFont="1" applyFill="1" applyBorder="1" applyAlignment="1">
      <alignment wrapText="1"/>
    </xf>
    <xf numFmtId="0" fontId="0" fillId="2" borderId="41" xfId="0" applyFill="1" applyBorder="1"/>
    <xf numFmtId="0" fontId="5" fillId="2" borderId="7" xfId="0" applyFont="1" applyFill="1" applyBorder="1" applyAlignment="1">
      <alignment wrapText="1"/>
    </xf>
    <xf numFmtId="166" fontId="1" fillId="2" borderId="40" xfId="2" applyNumberFormat="1" applyFill="1" applyBorder="1"/>
    <xf numFmtId="0" fontId="5" fillId="2" borderId="45" xfId="0" applyFont="1" applyFill="1" applyBorder="1" applyProtection="1">
      <protection locked="0"/>
    </xf>
    <xf numFmtId="0" fontId="8" fillId="2" borderId="47" xfId="0" applyFont="1" applyFill="1" applyBorder="1" applyProtection="1">
      <protection locked="0"/>
    </xf>
    <xf numFmtId="0" fontId="8" fillId="2" borderId="46" xfId="0" applyFont="1" applyFill="1" applyBorder="1" applyProtection="1">
      <protection locked="0"/>
    </xf>
    <xf numFmtId="0" fontId="1" fillId="0" borderId="0" xfId="0" applyFont="1" applyAlignment="1">
      <alignment vertical="center" wrapText="1"/>
    </xf>
    <xf numFmtId="0" fontId="23" fillId="6" borderId="2" xfId="0" applyFont="1" applyFill="1" applyBorder="1" applyAlignment="1">
      <alignment horizontal="center" vertical="top" wrapText="1"/>
    </xf>
    <xf numFmtId="0" fontId="17" fillId="2" borderId="7" xfId="0" applyFont="1" applyFill="1" applyBorder="1" applyAlignment="1">
      <alignment vertical="top" wrapText="1"/>
    </xf>
    <xf numFmtId="0" fontId="4" fillId="2" borderId="13" xfId="0" applyFont="1" applyFill="1" applyBorder="1" applyAlignment="1">
      <alignment wrapText="1"/>
    </xf>
    <xf numFmtId="49" fontId="23" fillId="6" borderId="16" xfId="0" applyNumberFormat="1" applyFont="1" applyFill="1" applyBorder="1" applyAlignment="1">
      <alignment vertical="top" wrapText="1"/>
    </xf>
    <xf numFmtId="166" fontId="21" fillId="5" borderId="3" xfId="2" applyNumberFormat="1" applyFont="1" applyFill="1" applyBorder="1"/>
    <xf numFmtId="0" fontId="23" fillId="6" borderId="5" xfId="0" applyFont="1" applyFill="1" applyBorder="1" applyAlignment="1">
      <alignment horizontal="center" vertical="top" wrapText="1"/>
    </xf>
    <xf numFmtId="166" fontId="20" fillId="5" borderId="3" xfId="2" applyNumberFormat="1" applyFont="1" applyFill="1" applyBorder="1"/>
    <xf numFmtId="0" fontId="5" fillId="0" borderId="7" xfId="0" applyFont="1" applyBorder="1" applyAlignment="1">
      <alignment wrapText="1"/>
    </xf>
    <xf numFmtId="166" fontId="20" fillId="0" borderId="3" xfId="2" applyNumberFormat="1" applyFont="1" applyFill="1" applyBorder="1"/>
    <xf numFmtId="0" fontId="1" fillId="2" borderId="7" xfId="0" quotePrefix="1" applyFont="1" applyFill="1" applyBorder="1" applyAlignment="1">
      <alignment horizontal="left" wrapText="1" indent="1"/>
    </xf>
    <xf numFmtId="0" fontId="1" fillId="2" borderId="7" xfId="0" applyFont="1" applyFill="1" applyBorder="1" applyAlignment="1">
      <alignment wrapText="1"/>
    </xf>
    <xf numFmtId="166" fontId="0" fillId="0" borderId="62" xfId="4" applyNumberFormat="1" applyFont="1" applyFill="1" applyBorder="1"/>
    <xf numFmtId="0" fontId="1" fillId="2" borderId="7" xfId="0" quotePrefix="1" applyFont="1" applyFill="1" applyBorder="1" applyAlignment="1">
      <alignment horizontal="left" wrapText="1"/>
    </xf>
    <xf numFmtId="166" fontId="1" fillId="2" borderId="4" xfId="2" applyNumberFormat="1" applyFill="1" applyBorder="1"/>
    <xf numFmtId="166" fontId="20" fillId="5" borderId="4" xfId="2" applyNumberFormat="1" applyFont="1" applyFill="1" applyBorder="1"/>
    <xf numFmtId="0" fontId="23" fillId="6" borderId="16" xfId="0" applyFont="1" applyFill="1" applyBorder="1" applyAlignment="1">
      <alignment vertical="top" wrapText="1"/>
    </xf>
    <xf numFmtId="166" fontId="20" fillId="5" borderId="61" xfId="4" applyNumberFormat="1" applyFont="1" applyFill="1" applyBorder="1"/>
    <xf numFmtId="166" fontId="20" fillId="5" borderId="15" xfId="4" applyNumberFormat="1" applyFont="1" applyFill="1" applyBorder="1"/>
    <xf numFmtId="166" fontId="20" fillId="5" borderId="62" xfId="4" applyNumberFormat="1" applyFont="1" applyFill="1" applyBorder="1"/>
    <xf numFmtId="166" fontId="0" fillId="2" borderId="3" xfId="2" applyNumberFormat="1" applyFont="1" applyFill="1" applyBorder="1"/>
    <xf numFmtId="166" fontId="0" fillId="2" borderId="40" xfId="2" applyNumberFormat="1" applyFont="1" applyFill="1" applyBorder="1"/>
    <xf numFmtId="166" fontId="20" fillId="5" borderId="4" xfId="4" applyNumberFormat="1" applyFont="1" applyFill="1" applyBorder="1"/>
    <xf numFmtId="0" fontId="0" fillId="4" borderId="66" xfId="4" applyFont="1" applyBorder="1" applyAlignment="1">
      <alignment wrapText="1"/>
    </xf>
    <xf numFmtId="0" fontId="0" fillId="4" borderId="67" xfId="4" applyFont="1" applyBorder="1" applyAlignment="1">
      <alignment wrapText="1"/>
    </xf>
    <xf numFmtId="0" fontId="0" fillId="4" borderId="68" xfId="4" applyFont="1" applyBorder="1" applyAlignment="1">
      <alignment wrapText="1"/>
    </xf>
    <xf numFmtId="0" fontId="0" fillId="4" borderId="69" xfId="4" applyFont="1" applyBorder="1"/>
    <xf numFmtId="0" fontId="0" fillId="4" borderId="61" xfId="4" applyFont="1" applyBorder="1"/>
    <xf numFmtId="0" fontId="0" fillId="4" borderId="70" xfId="4" applyFont="1" applyBorder="1"/>
    <xf numFmtId="0" fontId="0" fillId="4" borderId="71" xfId="4" applyFont="1" applyBorder="1"/>
    <xf numFmtId="0" fontId="0" fillId="4" borderId="62" xfId="4" applyFont="1" applyBorder="1"/>
    <xf numFmtId="0" fontId="0" fillId="4" borderId="72" xfId="4" applyFont="1" applyBorder="1"/>
    <xf numFmtId="166" fontId="21" fillId="5" borderId="79" xfId="2" applyNumberFormat="1" applyFont="1" applyFill="1" applyBorder="1"/>
    <xf numFmtId="166" fontId="21" fillId="5" borderId="82" xfId="2" applyNumberFormat="1" applyFont="1" applyFill="1" applyBorder="1"/>
    <xf numFmtId="166" fontId="21" fillId="5" borderId="85" xfId="2" applyNumberFormat="1" applyFont="1" applyFill="1" applyBorder="1"/>
    <xf numFmtId="166" fontId="21" fillId="5" borderId="78" xfId="2" applyNumberFormat="1" applyFont="1" applyFill="1" applyBorder="1"/>
    <xf numFmtId="166" fontId="21" fillId="5" borderId="81" xfId="2" applyNumberFormat="1" applyFont="1" applyFill="1" applyBorder="1"/>
    <xf numFmtId="166" fontId="21" fillId="5" borderId="84" xfId="2" applyNumberFormat="1" applyFont="1" applyFill="1" applyBorder="1"/>
    <xf numFmtId="0" fontId="24" fillId="6" borderId="16" xfId="0" applyFont="1" applyFill="1" applyBorder="1"/>
    <xf numFmtId="0" fontId="24" fillId="6" borderId="39" xfId="0" applyFont="1" applyFill="1" applyBorder="1"/>
    <xf numFmtId="0" fontId="20" fillId="5" borderId="82" xfId="0" applyFont="1" applyFill="1" applyBorder="1"/>
    <xf numFmtId="0" fontId="20" fillId="5" borderId="85" xfId="0" applyFont="1" applyFill="1" applyBorder="1"/>
    <xf numFmtId="0" fontId="20" fillId="5" borderId="97" xfId="0" applyFont="1" applyFill="1" applyBorder="1"/>
    <xf numFmtId="164" fontId="20" fillId="5" borderId="98" xfId="2" applyFont="1" applyFill="1" applyBorder="1" applyAlignment="1">
      <alignment horizontal="right"/>
    </xf>
    <xf numFmtId="164" fontId="20" fillId="5" borderId="83" xfId="2" applyFont="1" applyFill="1" applyBorder="1" applyAlignment="1">
      <alignment horizontal="right"/>
    </xf>
    <xf numFmtId="164" fontId="20" fillId="5" borderId="86" xfId="2" applyFont="1" applyFill="1" applyBorder="1" applyAlignment="1">
      <alignment horizontal="right"/>
    </xf>
    <xf numFmtId="0" fontId="20" fillId="5" borderId="111" xfId="0" applyFont="1" applyFill="1" applyBorder="1"/>
    <xf numFmtId="164" fontId="20" fillId="5" borderId="112" xfId="2" applyFont="1" applyFill="1" applyBorder="1" applyAlignment="1">
      <alignment horizontal="right"/>
    </xf>
    <xf numFmtId="0" fontId="20" fillId="5" borderId="114" xfId="0" applyFont="1" applyFill="1" applyBorder="1"/>
    <xf numFmtId="0" fontId="20" fillId="5" borderId="115" xfId="0" applyFont="1" applyFill="1" applyBorder="1"/>
    <xf numFmtId="0" fontId="20" fillId="5" borderId="116" xfId="0" applyFont="1" applyFill="1" applyBorder="1"/>
    <xf numFmtId="0" fontId="20" fillId="5" borderId="117" xfId="0" applyFont="1" applyFill="1" applyBorder="1"/>
    <xf numFmtId="0" fontId="22" fillId="8" borderId="107" xfId="0" applyFont="1" applyFill="1" applyBorder="1"/>
    <xf numFmtId="0" fontId="22" fillId="8" borderId="108" xfId="0" applyFont="1" applyFill="1" applyBorder="1"/>
    <xf numFmtId="0" fontId="22" fillId="8" borderId="109" xfId="0" applyFont="1" applyFill="1" applyBorder="1" applyAlignment="1">
      <alignment horizontal="right"/>
    </xf>
    <xf numFmtId="0" fontId="24" fillId="6" borderId="5" xfId="0" applyFont="1" applyFill="1" applyBorder="1" applyAlignment="1">
      <alignment horizontal="right" indent="1"/>
    </xf>
    <xf numFmtId="166" fontId="20" fillId="5" borderId="97" xfId="0" applyNumberFormat="1" applyFont="1" applyFill="1" applyBorder="1"/>
    <xf numFmtId="164" fontId="20" fillId="5" borderId="82" xfId="2" applyFont="1" applyFill="1" applyBorder="1"/>
    <xf numFmtId="43" fontId="20" fillId="5" borderId="85" xfId="0" applyNumberFormat="1" applyFont="1" applyFill="1" applyBorder="1"/>
    <xf numFmtId="0" fontId="26" fillId="7" borderId="13" xfId="0" applyFont="1" applyFill="1" applyBorder="1"/>
    <xf numFmtId="0" fontId="26" fillId="7" borderId="14" xfId="0" applyFont="1" applyFill="1" applyBorder="1"/>
    <xf numFmtId="0" fontId="24" fillId="6" borderId="39" xfId="0" applyFont="1" applyFill="1" applyBorder="1" applyAlignment="1">
      <alignment horizontal="right" indent="1"/>
    </xf>
    <xf numFmtId="0" fontId="24" fillId="6" borderId="5" xfId="0" applyFont="1" applyFill="1" applyBorder="1"/>
    <xf numFmtId="0" fontId="25" fillId="6" borderId="99" xfId="0" applyFont="1" applyFill="1" applyBorder="1"/>
    <xf numFmtId="0" fontId="25" fillId="6" borderId="100" xfId="0" applyFont="1" applyFill="1" applyBorder="1"/>
    <xf numFmtId="0" fontId="25" fillId="6" borderId="101" xfId="0" applyFont="1" applyFill="1" applyBorder="1"/>
    <xf numFmtId="0" fontId="25" fillId="6" borderId="102" xfId="0" applyFont="1" applyFill="1" applyBorder="1"/>
    <xf numFmtId="0" fontId="25" fillId="6" borderId="0" xfId="0" applyFont="1" applyFill="1"/>
    <xf numFmtId="0" fontId="25" fillId="6" borderId="103" xfId="0" applyFont="1" applyFill="1" applyBorder="1"/>
    <xf numFmtId="0" fontId="25" fillId="6" borderId="104" xfId="0" applyFont="1" applyFill="1" applyBorder="1"/>
    <xf numFmtId="0" fontId="25" fillId="6" borderId="105" xfId="0" applyFont="1" applyFill="1" applyBorder="1"/>
    <xf numFmtId="0" fontId="25" fillId="6" borderId="106" xfId="0" applyFont="1" applyFill="1" applyBorder="1"/>
    <xf numFmtId="166" fontId="20" fillId="5" borderId="98" xfId="0" applyNumberFormat="1" applyFont="1" applyFill="1" applyBorder="1"/>
    <xf numFmtId="164" fontId="20" fillId="5" borderId="83" xfId="2" applyFont="1" applyFill="1" applyBorder="1"/>
    <xf numFmtId="43" fontId="20" fillId="5" borderId="86" xfId="0" applyNumberFormat="1" applyFont="1" applyFill="1" applyBorder="1"/>
    <xf numFmtId="0" fontId="24" fillId="6" borderId="39" xfId="0" applyFont="1" applyFill="1" applyBorder="1" applyAlignment="1">
      <alignment horizontal="left" indent="1"/>
    </xf>
    <xf numFmtId="0" fontId="22" fillId="8" borderId="128" xfId="0" applyFont="1" applyFill="1" applyBorder="1"/>
    <xf numFmtId="0" fontId="22" fillId="8" borderId="129" xfId="0" applyFont="1" applyFill="1" applyBorder="1"/>
    <xf numFmtId="0" fontId="1" fillId="0" borderId="0" xfId="0" applyFont="1" applyAlignment="1">
      <alignment vertical="center"/>
    </xf>
    <xf numFmtId="0" fontId="22" fillId="8" borderId="16" xfId="0" applyFont="1" applyFill="1" applyBorder="1"/>
    <xf numFmtId="0" fontId="22" fillId="8" borderId="39" xfId="0" applyFont="1" applyFill="1" applyBorder="1"/>
    <xf numFmtId="0" fontId="21" fillId="5" borderId="90" xfId="0" applyFont="1" applyFill="1" applyBorder="1"/>
    <xf numFmtId="0" fontId="21" fillId="5" borderId="131" xfId="0" applyFont="1" applyFill="1" applyBorder="1"/>
    <xf numFmtId="166" fontId="20" fillId="5" borderId="14" xfId="2" applyNumberFormat="1" applyFont="1" applyFill="1" applyBorder="1" applyAlignment="1">
      <alignment vertical="top"/>
    </xf>
    <xf numFmtId="166" fontId="20" fillId="5" borderId="15" xfId="2" applyNumberFormat="1" applyFont="1" applyFill="1" applyBorder="1" applyAlignment="1">
      <alignment vertical="top"/>
    </xf>
    <xf numFmtId="166" fontId="20" fillId="5" borderId="133" xfId="2" applyNumberFormat="1" applyFont="1" applyFill="1" applyBorder="1" applyAlignment="1">
      <alignment vertical="top"/>
    </xf>
    <xf numFmtId="0" fontId="22" fillId="8" borderId="109" xfId="0" applyFont="1" applyFill="1" applyBorder="1" applyAlignment="1">
      <alignment horizontal="right" indent="1"/>
    </xf>
    <xf numFmtId="0" fontId="22" fillId="8" borderId="130" xfId="0" applyFont="1" applyFill="1" applyBorder="1" applyAlignment="1">
      <alignment horizontal="right" indent="1"/>
    </xf>
    <xf numFmtId="0" fontId="22" fillId="8" borderId="5" xfId="0" applyFont="1" applyFill="1" applyBorder="1" applyAlignment="1">
      <alignment horizontal="right" indent="1"/>
    </xf>
    <xf numFmtId="0" fontId="24" fillId="6" borderId="134" xfId="0" applyFont="1" applyFill="1" applyBorder="1"/>
    <xf numFmtId="0" fontId="24" fillId="6" borderId="135" xfId="0" applyFont="1" applyFill="1" applyBorder="1" applyAlignment="1">
      <alignment horizontal="left" indent="1"/>
    </xf>
    <xf numFmtId="0" fontId="24" fillId="6" borderId="136" xfId="0" applyFont="1" applyFill="1" applyBorder="1" applyAlignment="1">
      <alignment horizontal="left" indent="1"/>
    </xf>
    <xf numFmtId="0" fontId="5" fillId="2" borderId="126" xfId="0" applyFont="1" applyFill="1" applyBorder="1" applyProtection="1">
      <protection locked="0"/>
    </xf>
    <xf numFmtId="14" fontId="8" fillId="2" borderId="0" xfId="0" applyNumberFormat="1" applyFont="1" applyFill="1" applyProtection="1">
      <protection locked="0"/>
    </xf>
    <xf numFmtId="0" fontId="8" fillId="2" borderId="127" xfId="0" applyFont="1" applyFill="1" applyBorder="1" applyProtection="1">
      <protection locked="0"/>
    </xf>
    <xf numFmtId="0" fontId="5" fillId="2" borderId="137" xfId="0" applyFont="1" applyFill="1" applyBorder="1" applyProtection="1">
      <protection locked="0"/>
    </xf>
    <xf numFmtId="166" fontId="28" fillId="0" borderId="0" xfId="2" applyNumberFormat="1" applyFont="1" applyFill="1" applyBorder="1"/>
    <xf numFmtId="166" fontId="0" fillId="4" borderId="62" xfId="4" applyNumberFormat="1" applyFont="1" applyBorder="1" applyProtection="1">
      <protection locked="0"/>
    </xf>
    <xf numFmtId="166" fontId="0" fillId="4" borderId="61" xfId="4" applyNumberFormat="1" applyFont="1" applyBorder="1" applyProtection="1">
      <protection locked="0"/>
    </xf>
    <xf numFmtId="166" fontId="0" fillId="4" borderId="63" xfId="4" applyNumberFormat="1" applyFont="1" applyBorder="1" applyProtection="1">
      <protection locked="0"/>
    </xf>
    <xf numFmtId="166" fontId="0" fillId="4" borderId="64" xfId="4" applyNumberFormat="1" applyFont="1" applyBorder="1" applyProtection="1">
      <protection locked="0"/>
    </xf>
    <xf numFmtId="0" fontId="21" fillId="5" borderId="82" xfId="0" applyFont="1" applyFill="1" applyBorder="1"/>
    <xf numFmtId="0" fontId="21" fillId="5" borderId="85" xfId="0" applyFont="1" applyFill="1" applyBorder="1"/>
    <xf numFmtId="0" fontId="21" fillId="5" borderId="148" xfId="0" applyFont="1" applyFill="1" applyBorder="1"/>
    <xf numFmtId="0" fontId="21" fillId="5" borderId="79" xfId="0" applyFont="1" applyFill="1" applyBorder="1"/>
    <xf numFmtId="0" fontId="20" fillId="5" borderId="13" xfId="0" applyFont="1" applyFill="1" applyBorder="1" applyAlignment="1">
      <alignment vertical="top"/>
    </xf>
    <xf numFmtId="0" fontId="21" fillId="5" borderId="149" xfId="0" applyFont="1" applyFill="1" applyBorder="1" applyAlignment="1">
      <alignment vertical="top" wrapText="1"/>
    </xf>
    <xf numFmtId="0" fontId="24" fillId="6" borderId="39" xfId="0" applyFont="1" applyFill="1" applyBorder="1" applyAlignment="1">
      <alignment horizontal="left"/>
    </xf>
    <xf numFmtId="0" fontId="1" fillId="0" borderId="0" xfId="0" applyFont="1"/>
    <xf numFmtId="0" fontId="1" fillId="2" borderId="141" xfId="0" applyFont="1" applyFill="1" applyBorder="1" applyAlignment="1">
      <alignment wrapText="1"/>
    </xf>
    <xf numFmtId="0" fontId="1" fillId="2" borderId="87" xfId="0" applyFont="1" applyFill="1" applyBorder="1" applyAlignment="1">
      <alignment wrapText="1"/>
    </xf>
    <xf numFmtId="0" fontId="1" fillId="2" borderId="1" xfId="0" applyFont="1" applyFill="1" applyBorder="1" applyAlignment="1">
      <alignment wrapText="1"/>
    </xf>
    <xf numFmtId="165" fontId="1" fillId="2" borderId="1" xfId="0" applyNumberFormat="1" applyFont="1" applyFill="1" applyBorder="1" applyAlignment="1">
      <alignment wrapText="1"/>
    </xf>
    <xf numFmtId="0" fontId="26" fillId="7" borderId="33" xfId="0" applyFont="1" applyFill="1" applyBorder="1"/>
    <xf numFmtId="0" fontId="26" fillId="7" borderId="31" xfId="0" applyFont="1" applyFill="1" applyBorder="1"/>
    <xf numFmtId="0" fontId="26" fillId="7" borderId="15" xfId="0" applyFont="1" applyFill="1" applyBorder="1"/>
    <xf numFmtId="0" fontId="31" fillId="0" borderId="142" xfId="4" applyNumberFormat="1" applyFont="1" applyFill="1" applyBorder="1"/>
    <xf numFmtId="0" fontId="31" fillId="0" borderId="143" xfId="4" applyNumberFormat="1" applyFont="1" applyFill="1" applyBorder="1"/>
    <xf numFmtId="167" fontId="31" fillId="4" borderId="48" xfId="4" applyNumberFormat="1" applyFont="1" applyProtection="1">
      <protection locked="0"/>
    </xf>
    <xf numFmtId="0" fontId="31" fillId="0" borderId="144" xfId="4" applyNumberFormat="1" applyFont="1" applyFill="1" applyBorder="1"/>
    <xf numFmtId="0" fontId="32" fillId="0" borderId="53" xfId="3" applyFont="1" applyFill="1" applyBorder="1"/>
    <xf numFmtId="166" fontId="32" fillId="0" borderId="55" xfId="2" applyNumberFormat="1" applyFont="1" applyFill="1" applyBorder="1"/>
    <xf numFmtId="167" fontId="32" fillId="0" borderId="55" xfId="3" applyNumberFormat="1" applyFont="1" applyFill="1" applyBorder="1"/>
    <xf numFmtId="164" fontId="32" fillId="0" borderId="55" xfId="2" applyFont="1" applyFill="1" applyBorder="1"/>
    <xf numFmtId="164" fontId="32" fillId="0" borderId="53" xfId="2" applyFont="1" applyFill="1" applyBorder="1"/>
    <xf numFmtId="0" fontId="32" fillId="0" borderId="54" xfId="3" applyFont="1" applyFill="1" applyBorder="1"/>
    <xf numFmtId="0" fontId="32" fillId="0" borderId="55" xfId="3" applyFont="1" applyFill="1" applyBorder="1"/>
    <xf numFmtId="0" fontId="32" fillId="0" borderId="57" xfId="3" applyFont="1" applyFill="1" applyBorder="1"/>
    <xf numFmtId="0" fontId="1" fillId="0" borderId="0" xfId="0" applyFont="1" applyAlignment="1">
      <alignment vertical="top" wrapText="1"/>
    </xf>
    <xf numFmtId="0" fontId="1" fillId="0" borderId="7" xfId="0" applyFont="1" applyBorder="1"/>
    <xf numFmtId="0" fontId="1" fillId="0" borderId="6" xfId="0" applyFont="1" applyBorder="1" applyAlignment="1">
      <alignment horizontal="right"/>
    </xf>
    <xf numFmtId="0" fontId="1" fillId="0" borderId="53" xfId="0" applyFont="1" applyBorder="1"/>
    <xf numFmtId="0" fontId="1" fillId="0" borderId="55" xfId="0" applyFont="1" applyBorder="1"/>
    <xf numFmtId="0" fontId="1" fillId="0" borderId="54" xfId="0" applyFont="1" applyBorder="1" applyAlignment="1">
      <alignment horizontal="right"/>
    </xf>
    <xf numFmtId="0" fontId="1" fillId="0" borderId="13" xfId="0" applyFont="1" applyBorder="1"/>
    <xf numFmtId="0" fontId="1" fillId="0" borderId="14" xfId="0" applyFont="1" applyBorder="1"/>
    <xf numFmtId="0" fontId="1" fillId="0" borderId="15" xfId="0" applyFont="1" applyBorder="1" applyAlignment="1">
      <alignment horizontal="right"/>
    </xf>
    <xf numFmtId="166" fontId="31" fillId="4" borderId="93" xfId="4" applyNumberFormat="1" applyFont="1" applyBorder="1"/>
    <xf numFmtId="166" fontId="31" fillId="4" borderId="48" xfId="4" applyNumberFormat="1" applyFont="1"/>
    <xf numFmtId="166" fontId="31" fillId="4" borderId="60" xfId="4" applyNumberFormat="1" applyFont="1" applyBorder="1"/>
    <xf numFmtId="0" fontId="34" fillId="6" borderId="99" xfId="0" applyFont="1" applyFill="1" applyBorder="1" applyAlignment="1">
      <alignment vertical="center"/>
    </xf>
    <xf numFmtId="0" fontId="34" fillId="6" borderId="102" xfId="0" applyFont="1" applyFill="1" applyBorder="1" applyAlignment="1">
      <alignment vertical="center"/>
    </xf>
    <xf numFmtId="0" fontId="34" fillId="6" borderId="102" xfId="0" applyFont="1" applyFill="1" applyBorder="1" applyAlignment="1">
      <alignment horizontal="left" vertical="center" indent="4"/>
    </xf>
    <xf numFmtId="0" fontId="36" fillId="6" borderId="104" xfId="1" applyFont="1" applyFill="1" applyBorder="1" applyAlignment="1" applyProtection="1">
      <alignment vertical="center"/>
    </xf>
    <xf numFmtId="166" fontId="31" fillId="4" borderId="94" xfId="4" applyNumberFormat="1" applyFont="1" applyBorder="1" applyAlignment="1"/>
    <xf numFmtId="166" fontId="33" fillId="5" borderId="92" xfId="4" applyNumberFormat="1" applyFont="1" applyFill="1" applyBorder="1" applyAlignment="1">
      <alignment horizontal="right"/>
    </xf>
    <xf numFmtId="166" fontId="31" fillId="4" borderId="75" xfId="4" applyNumberFormat="1" applyFont="1" applyBorder="1" applyAlignment="1"/>
    <xf numFmtId="166" fontId="33" fillId="5" borderId="58" xfId="4" applyNumberFormat="1" applyFont="1" applyFill="1" applyBorder="1" applyAlignment="1">
      <alignment horizontal="right"/>
    </xf>
    <xf numFmtId="166" fontId="31" fillId="4" borderId="124" xfId="4" applyNumberFormat="1" applyFont="1" applyBorder="1" applyAlignment="1"/>
    <xf numFmtId="166" fontId="33" fillId="5" borderId="59" xfId="4" applyNumberFormat="1" applyFont="1" applyFill="1" applyBorder="1" applyAlignment="1">
      <alignment horizontal="right"/>
    </xf>
    <xf numFmtId="0" fontId="1" fillId="2" borderId="49" xfId="0" applyFont="1" applyFill="1" applyBorder="1"/>
    <xf numFmtId="0" fontId="1" fillId="2" borderId="43" xfId="0" applyFont="1" applyFill="1" applyBorder="1" applyAlignment="1">
      <alignment wrapText="1"/>
    </xf>
    <xf numFmtId="166" fontId="1" fillId="2" borderId="44" xfId="2" applyNumberFormat="1" applyFont="1" applyFill="1" applyBorder="1"/>
    <xf numFmtId="167" fontId="31" fillId="4" borderId="48" xfId="4" applyNumberFormat="1" applyFont="1"/>
    <xf numFmtId="166" fontId="31" fillId="4" borderId="58" xfId="4" applyNumberFormat="1" applyFont="1" applyBorder="1"/>
    <xf numFmtId="167" fontId="31" fillId="4" borderId="60" xfId="4" applyNumberFormat="1" applyFont="1" applyBorder="1"/>
    <xf numFmtId="166" fontId="31" fillId="4" borderId="59" xfId="4" applyNumberFormat="1" applyFont="1" applyBorder="1"/>
    <xf numFmtId="0" fontId="1" fillId="2" borderId="53" xfId="0" applyFont="1" applyFill="1" applyBorder="1" applyAlignment="1">
      <alignment horizontal="left" vertical="top"/>
    </xf>
    <xf numFmtId="0" fontId="1" fillId="2" borderId="55" xfId="0" applyFont="1" applyFill="1" applyBorder="1" applyAlignment="1">
      <alignment vertical="top" wrapText="1"/>
    </xf>
    <xf numFmtId="0" fontId="1" fillId="2" borderId="37" xfId="0" applyFont="1" applyFill="1" applyBorder="1" applyAlignment="1">
      <alignment vertical="top" wrapText="1"/>
    </xf>
    <xf numFmtId="166" fontId="1" fillId="2" borderId="38" xfId="2" applyNumberFormat="1" applyFont="1" applyFill="1" applyBorder="1" applyAlignment="1">
      <alignment vertical="top"/>
    </xf>
    <xf numFmtId="0" fontId="1" fillId="0" borderId="15" xfId="0" applyFont="1" applyBorder="1"/>
    <xf numFmtId="0" fontId="25" fillId="6" borderId="22" xfId="0" applyFont="1" applyFill="1" applyBorder="1"/>
    <xf numFmtId="0" fontId="25" fillId="6" borderId="23" xfId="0" applyFont="1" applyFill="1" applyBorder="1"/>
    <xf numFmtId="0" fontId="25" fillId="6" borderId="24" xfId="0" applyFont="1" applyFill="1" applyBorder="1"/>
    <xf numFmtId="0" fontId="25" fillId="6" borderId="126" xfId="0" applyFont="1" applyFill="1" applyBorder="1"/>
    <xf numFmtId="0" fontId="25" fillId="6" borderId="127" xfId="0" applyFont="1" applyFill="1" applyBorder="1"/>
    <xf numFmtId="0" fontId="25" fillId="6" borderId="28" xfId="0" applyFont="1" applyFill="1" applyBorder="1"/>
    <xf numFmtId="0" fontId="25" fillId="6" borderId="8" xfId="0" applyFont="1" applyFill="1" applyBorder="1"/>
    <xf numFmtId="0" fontId="25" fillId="6" borderId="29" xfId="0" applyFont="1" applyFill="1" applyBorder="1"/>
    <xf numFmtId="166" fontId="1" fillId="2" borderId="8" xfId="2" applyNumberFormat="1" applyFont="1" applyFill="1" applyBorder="1"/>
    <xf numFmtId="166" fontId="1" fillId="2" borderId="9" xfId="2" applyNumberFormat="1" applyFont="1" applyFill="1" applyBorder="1"/>
    <xf numFmtId="164" fontId="31" fillId="4" borderId="48" xfId="2" applyFont="1" applyFill="1" applyBorder="1"/>
    <xf numFmtId="164" fontId="31" fillId="4" borderId="58" xfId="2" applyFont="1" applyFill="1" applyBorder="1"/>
    <xf numFmtId="164" fontId="31" fillId="4" borderId="60" xfId="2" applyFont="1" applyFill="1" applyBorder="1"/>
    <xf numFmtId="164" fontId="31" fillId="4" borderId="59" xfId="2" applyFont="1" applyFill="1" applyBorder="1"/>
    <xf numFmtId="166" fontId="1" fillId="2" borderId="37" xfId="2" applyNumberFormat="1" applyFont="1" applyFill="1" applyBorder="1" applyAlignment="1">
      <alignment vertical="top"/>
    </xf>
    <xf numFmtId="0" fontId="25" fillId="6" borderId="22" xfId="0" applyFont="1" applyFill="1" applyBorder="1" applyAlignment="1">
      <alignment vertical="center"/>
    </xf>
    <xf numFmtId="166" fontId="1" fillId="2" borderId="49" xfId="2" applyNumberFormat="1" applyFont="1" applyFill="1" applyBorder="1"/>
    <xf numFmtId="166" fontId="1" fillId="2" borderId="43" xfId="2" applyNumberFormat="1" applyFont="1" applyFill="1" applyBorder="1"/>
    <xf numFmtId="166" fontId="1" fillId="2" borderId="43" xfId="2" applyNumberFormat="1" applyFont="1" applyFill="1" applyBorder="1" applyAlignment="1">
      <alignment horizontal="center"/>
    </xf>
    <xf numFmtId="167" fontId="31" fillId="4" borderId="93" xfId="4" applyNumberFormat="1" applyFont="1" applyBorder="1"/>
    <xf numFmtId="167" fontId="31" fillId="4" borderId="92" xfId="4" applyNumberFormat="1" applyFont="1" applyBorder="1"/>
    <xf numFmtId="167" fontId="31" fillId="4" borderId="58" xfId="4" applyNumberFormat="1" applyFont="1" applyBorder="1"/>
    <xf numFmtId="167" fontId="31" fillId="4" borderId="59" xfId="4" applyNumberFormat="1" applyFont="1" applyBorder="1"/>
    <xf numFmtId="166" fontId="1" fillId="2" borderId="13" xfId="2" applyNumberFormat="1" applyFont="1" applyFill="1" applyBorder="1" applyAlignment="1">
      <alignment vertical="top"/>
    </xf>
    <xf numFmtId="166" fontId="1" fillId="2" borderId="14" xfId="2" applyNumberFormat="1" applyFont="1" applyFill="1" applyBorder="1" applyAlignment="1">
      <alignment vertical="top"/>
    </xf>
    <xf numFmtId="166" fontId="1" fillId="2" borderId="14" xfId="2" applyNumberFormat="1" applyFont="1" applyFill="1" applyBorder="1" applyAlignment="1">
      <alignment horizontal="center" vertical="top"/>
    </xf>
    <xf numFmtId="166" fontId="1" fillId="2" borderId="15" xfId="2" applyNumberFormat="1" applyFont="1" applyFill="1" applyBorder="1" applyAlignment="1">
      <alignment vertical="top"/>
    </xf>
    <xf numFmtId="0" fontId="3" fillId="0" borderId="0" xfId="0" applyFont="1" applyAlignment="1">
      <alignment horizontal="left"/>
    </xf>
    <xf numFmtId="0" fontId="1" fillId="0" borderId="0" xfId="0" applyFont="1" applyAlignment="1">
      <alignment horizontal="left" vertical="center"/>
    </xf>
    <xf numFmtId="0" fontId="1" fillId="0" borderId="0" xfId="0" applyFont="1" applyAlignment="1">
      <alignment wrapText="1"/>
    </xf>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right" vertical="top"/>
    </xf>
    <xf numFmtId="49" fontId="32" fillId="4" borderId="71" xfId="4" applyNumberFormat="1" applyFont="1" applyBorder="1" applyAlignment="1" applyProtection="1">
      <alignment horizontal="left"/>
      <protection locked="0"/>
    </xf>
    <xf numFmtId="49" fontId="32" fillId="4" borderId="62" xfId="4" applyNumberFormat="1" applyFont="1" applyBorder="1" applyAlignment="1" applyProtection="1">
      <alignment horizontal="left"/>
      <protection locked="0"/>
    </xf>
    <xf numFmtId="49" fontId="4" fillId="2" borderId="1" xfId="0" applyNumberFormat="1" applyFont="1" applyFill="1" applyBorder="1" applyAlignment="1">
      <alignment wrapText="1"/>
    </xf>
    <xf numFmtId="166" fontId="0" fillId="4" borderId="62" xfId="2" applyNumberFormat="1" applyFont="1" applyFill="1" applyBorder="1" applyProtection="1">
      <protection locked="0"/>
    </xf>
    <xf numFmtId="166" fontId="0" fillId="4" borderId="61" xfId="2" applyNumberFormat="1" applyFont="1" applyFill="1" applyBorder="1" applyProtection="1">
      <protection locked="0"/>
    </xf>
    <xf numFmtId="166" fontId="0" fillId="4" borderId="63" xfId="2" applyNumberFormat="1" applyFont="1" applyFill="1" applyBorder="1" applyProtection="1">
      <protection locked="0"/>
    </xf>
    <xf numFmtId="166" fontId="0" fillId="4" borderId="64" xfId="2" applyNumberFormat="1" applyFont="1" applyFill="1" applyBorder="1" applyProtection="1">
      <protection locked="0"/>
    </xf>
    <xf numFmtId="166" fontId="20" fillId="5" borderId="62" xfId="2" applyNumberFormat="1" applyFont="1" applyFill="1" applyBorder="1"/>
    <xf numFmtId="166" fontId="20" fillId="5" borderId="61" xfId="2" applyNumberFormat="1" applyFont="1" applyFill="1" applyBorder="1"/>
    <xf numFmtId="166" fontId="20" fillId="5" borderId="15" xfId="2" applyNumberFormat="1" applyFont="1" applyFill="1" applyBorder="1"/>
    <xf numFmtId="49" fontId="31" fillId="4" borderId="94" xfId="4" applyNumberFormat="1" applyFont="1" applyBorder="1"/>
    <xf numFmtId="49" fontId="31" fillId="4" borderId="75" xfId="4" applyNumberFormat="1" applyFont="1" applyBorder="1"/>
    <xf numFmtId="49" fontId="31" fillId="4" borderId="124" xfId="4" applyNumberFormat="1" applyFont="1" applyBorder="1"/>
    <xf numFmtId="49" fontId="31" fillId="4" borderId="93" xfId="4" applyNumberFormat="1" applyFont="1" applyBorder="1"/>
    <xf numFmtId="49" fontId="31" fillId="4" borderId="48" xfId="4" applyNumberFormat="1" applyFont="1"/>
    <xf numFmtId="49" fontId="31" fillId="4" borderId="60" xfId="4" applyNumberFormat="1" applyFont="1" applyBorder="1"/>
    <xf numFmtId="49" fontId="19" fillId="4" borderId="125" xfId="4" applyNumberFormat="1" applyFont="1" applyBorder="1"/>
    <xf numFmtId="165" fontId="32" fillId="4" borderId="62" xfId="4" applyNumberFormat="1" applyFont="1" applyBorder="1" applyAlignment="1" applyProtection="1">
      <alignment horizontal="left"/>
      <protection locked="0"/>
    </xf>
    <xf numFmtId="166" fontId="1" fillId="4" borderId="62" xfId="4" applyNumberFormat="1" applyFont="1" applyBorder="1" applyProtection="1">
      <protection locked="0"/>
    </xf>
    <xf numFmtId="1" fontId="30" fillId="10" borderId="39" xfId="2" applyNumberFormat="1" applyFont="1" applyFill="1" applyBorder="1" applyAlignment="1">
      <alignment horizontal="center"/>
    </xf>
    <xf numFmtId="167" fontId="39" fillId="11" borderId="48" xfId="4" applyNumberFormat="1" applyFont="1" applyFill="1"/>
    <xf numFmtId="0" fontId="39" fillId="11" borderId="48" xfId="4" applyNumberFormat="1" applyFont="1" applyFill="1" applyAlignment="1">
      <alignment horizontal="left"/>
    </xf>
    <xf numFmtId="0" fontId="1" fillId="2" borderId="0" xfId="5" applyFill="1"/>
    <xf numFmtId="0" fontId="1" fillId="2" borderId="42" xfId="5" applyFill="1" applyBorder="1"/>
    <xf numFmtId="0" fontId="1" fillId="2" borderId="11" xfId="5" applyFill="1" applyBorder="1"/>
    <xf numFmtId="0" fontId="1" fillId="2" borderId="10" xfId="5" applyFill="1" applyBorder="1"/>
    <xf numFmtId="0" fontId="1" fillId="2" borderId="12" xfId="5" applyFill="1" applyBorder="1"/>
    <xf numFmtId="0" fontId="1" fillId="2" borderId="14" xfId="5" applyFill="1" applyBorder="1"/>
    <xf numFmtId="0" fontId="1" fillId="2" borderId="15" xfId="5" applyFill="1" applyBorder="1"/>
    <xf numFmtId="0" fontId="1" fillId="2" borderId="13" xfId="5" applyFill="1" applyBorder="1"/>
    <xf numFmtId="164" fontId="32" fillId="4" borderId="62" xfId="6" applyNumberFormat="1" applyFont="1" applyBorder="1" applyProtection="1">
      <protection locked="0"/>
    </xf>
    <xf numFmtId="0" fontId="21" fillId="5" borderId="86" xfId="5" applyFont="1" applyFill="1" applyBorder="1"/>
    <xf numFmtId="0" fontId="21" fillId="5" borderId="85" xfId="5" applyFont="1" applyFill="1" applyBorder="1"/>
    <xf numFmtId="0" fontId="21" fillId="5" borderId="84" xfId="5" applyFont="1" applyFill="1" applyBorder="1"/>
    <xf numFmtId="0" fontId="21" fillId="5" borderId="132" xfId="5" applyFont="1" applyFill="1" applyBorder="1"/>
    <xf numFmtId="0" fontId="21" fillId="5" borderId="131" xfId="5" applyFont="1" applyFill="1" applyBorder="1"/>
    <xf numFmtId="0" fontId="21" fillId="5" borderId="83" xfId="5" applyFont="1" applyFill="1" applyBorder="1"/>
    <xf numFmtId="0" fontId="21" fillId="5" borderId="82" xfId="5" applyFont="1" applyFill="1" applyBorder="1"/>
    <xf numFmtId="0" fontId="21" fillId="5" borderId="81" xfId="5" applyFont="1" applyFill="1" applyBorder="1"/>
    <xf numFmtId="0" fontId="21" fillId="5" borderId="91" xfId="5" applyFont="1" applyFill="1" applyBorder="1"/>
    <xf numFmtId="0" fontId="21" fillId="5" borderId="90" xfId="5" applyFont="1" applyFill="1" applyBorder="1"/>
    <xf numFmtId="0" fontId="21" fillId="5" borderId="80" xfId="5" applyFont="1" applyFill="1" applyBorder="1"/>
    <xf numFmtId="0" fontId="21" fillId="5" borderId="79" xfId="5" applyFont="1" applyFill="1" applyBorder="1"/>
    <xf numFmtId="0" fontId="21" fillId="5" borderId="78" xfId="5" applyFont="1" applyFill="1" applyBorder="1"/>
    <xf numFmtId="0" fontId="21" fillId="5" borderId="89" xfId="5" applyFont="1" applyFill="1" applyBorder="1"/>
    <xf numFmtId="0" fontId="21" fillId="5" borderId="88" xfId="5" applyFont="1" applyFill="1" applyBorder="1"/>
    <xf numFmtId="0" fontId="20" fillId="0" borderId="54" xfId="5" applyFont="1" applyBorder="1"/>
    <xf numFmtId="49" fontId="32" fillId="4" borderId="62" xfId="6" applyNumberFormat="1" applyFont="1" applyBorder="1" applyProtection="1">
      <protection locked="0"/>
    </xf>
    <xf numFmtId="164" fontId="20" fillId="5" borderId="58" xfId="6" applyNumberFormat="1" applyFont="1" applyFill="1" applyBorder="1"/>
    <xf numFmtId="164" fontId="32" fillId="4" borderId="48" xfId="6" applyNumberFormat="1" applyFont="1" applyAlignment="1" applyProtection="1">
      <alignment horizontal="center"/>
      <protection locked="0"/>
    </xf>
    <xf numFmtId="164" fontId="20" fillId="5" borderId="65" xfId="6" applyNumberFormat="1" applyFont="1" applyFill="1" applyBorder="1"/>
    <xf numFmtId="164" fontId="32" fillId="4" borderId="73" xfId="6" applyNumberFormat="1" applyFont="1" applyBorder="1" applyProtection="1">
      <protection locked="0"/>
    </xf>
    <xf numFmtId="164" fontId="32" fillId="4" borderId="75" xfId="6" applyNumberFormat="1" applyFont="1" applyBorder="1" applyProtection="1">
      <protection locked="0"/>
    </xf>
    <xf numFmtId="167" fontId="32" fillId="4" borderId="48" xfId="6" applyNumberFormat="1" applyFont="1" applyProtection="1">
      <protection locked="0"/>
    </xf>
    <xf numFmtId="166" fontId="32" fillId="4" borderId="48" xfId="6" applyNumberFormat="1" applyFont="1" applyProtection="1">
      <protection locked="0"/>
    </xf>
    <xf numFmtId="0" fontId="32" fillId="4" borderId="61" xfId="6" applyFont="1" applyBorder="1" applyProtection="1">
      <protection locked="0"/>
    </xf>
    <xf numFmtId="0" fontId="32" fillId="0" borderId="144" xfId="6" applyNumberFormat="1" applyFont="1" applyFill="1" applyBorder="1"/>
    <xf numFmtId="0" fontId="32" fillId="0" borderId="143" xfId="6" applyNumberFormat="1" applyFont="1" applyFill="1" applyBorder="1"/>
    <xf numFmtId="49" fontId="32" fillId="4" borderId="96" xfId="6" applyNumberFormat="1" applyFont="1" applyBorder="1" applyProtection="1">
      <protection locked="0"/>
    </xf>
    <xf numFmtId="164" fontId="20" fillId="5" borderId="147" xfId="6" applyNumberFormat="1" applyFont="1" applyFill="1" applyBorder="1"/>
    <xf numFmtId="164" fontId="32" fillId="4" borderId="140" xfId="6" applyNumberFormat="1" applyFont="1" applyBorder="1" applyAlignment="1" applyProtection="1">
      <alignment horizontal="center"/>
      <protection locked="0"/>
    </xf>
    <xf numFmtId="164" fontId="20" fillId="5" borderId="146" xfId="6" applyNumberFormat="1" applyFont="1" applyFill="1" applyBorder="1"/>
    <xf numFmtId="164" fontId="32" fillId="4" borderId="95" xfId="6" applyNumberFormat="1" applyFont="1" applyBorder="1" applyProtection="1">
      <protection locked="0"/>
    </xf>
    <xf numFmtId="164" fontId="32" fillId="4" borderId="94" xfId="6" applyNumberFormat="1" applyFont="1" applyBorder="1" applyProtection="1">
      <protection locked="0"/>
    </xf>
    <xf numFmtId="164" fontId="20" fillId="5" borderId="92" xfId="6" applyNumberFormat="1" applyFont="1" applyFill="1" applyBorder="1"/>
    <xf numFmtId="167" fontId="32" fillId="4" borderId="93" xfId="6" applyNumberFormat="1" applyFont="1" applyBorder="1" applyProtection="1">
      <protection locked="0"/>
    </xf>
    <xf numFmtId="166" fontId="32" fillId="4" borderId="93" xfId="6" applyNumberFormat="1" applyFont="1" applyBorder="1" applyProtection="1">
      <protection locked="0"/>
    </xf>
    <xf numFmtId="0" fontId="32" fillId="4" borderId="145" xfId="6" applyFont="1" applyBorder="1" applyProtection="1">
      <protection locked="0"/>
    </xf>
    <xf numFmtId="0" fontId="32" fillId="0" borderId="142" xfId="6" applyNumberFormat="1" applyFont="1" applyFill="1" applyBorder="1"/>
    <xf numFmtId="0" fontId="1" fillId="0" borderId="0" xfId="5"/>
    <xf numFmtId="0" fontId="28" fillId="0" borderId="3" xfId="5" applyFont="1" applyBorder="1"/>
    <xf numFmtId="0" fontId="28" fillId="0" borderId="44" xfId="5" applyFont="1" applyBorder="1"/>
    <xf numFmtId="0" fontId="28" fillId="0" borderId="43" xfId="5" applyFont="1" applyBorder="1"/>
    <xf numFmtId="166" fontId="28" fillId="0" borderId="49" xfId="5" applyNumberFormat="1" applyFont="1" applyBorder="1"/>
    <xf numFmtId="0" fontId="28" fillId="0" borderId="0" xfId="5" applyFont="1"/>
    <xf numFmtId="0" fontId="28" fillId="0" borderId="6" xfId="5" applyFont="1" applyBorder="1"/>
    <xf numFmtId="166" fontId="28" fillId="0" borderId="0" xfId="5" applyNumberFormat="1" applyFont="1"/>
    <xf numFmtId="167" fontId="28" fillId="0" borderId="0" xfId="5" applyNumberFormat="1" applyFont="1"/>
    <xf numFmtId="0" fontId="28" fillId="0" borderId="7" xfId="5" applyFont="1" applyBorder="1"/>
    <xf numFmtId="0" fontId="24" fillId="0" borderId="49" xfId="5" applyFont="1" applyBorder="1"/>
    <xf numFmtId="0" fontId="24" fillId="6" borderId="42" xfId="5" applyFont="1" applyFill="1" applyBorder="1" applyAlignment="1">
      <alignment horizontal="left" indent="1"/>
    </xf>
    <xf numFmtId="0" fontId="24" fillId="6" borderId="52" xfId="5" applyFont="1" applyFill="1" applyBorder="1" applyAlignment="1">
      <alignment horizontal="left" indent="1"/>
    </xf>
    <xf numFmtId="0" fontId="24" fillId="6" borderId="76" xfId="5" applyFont="1" applyFill="1" applyBorder="1" applyAlignment="1">
      <alignment horizontal="left" indent="1"/>
    </xf>
    <xf numFmtId="0" fontId="24" fillId="6" borderId="51" xfId="5" applyFont="1" applyFill="1" applyBorder="1" applyAlignment="1">
      <alignment horizontal="left" indent="1"/>
    </xf>
    <xf numFmtId="0" fontId="24" fillId="6" borderId="77" xfId="5" applyFont="1" applyFill="1" applyBorder="1" applyAlignment="1">
      <alignment horizontal="left" indent="1"/>
    </xf>
    <xf numFmtId="0" fontId="24" fillId="6" borderId="56" xfId="5" applyFont="1" applyFill="1" applyBorder="1" applyAlignment="1">
      <alignment horizontal="left" indent="1"/>
    </xf>
    <xf numFmtId="0" fontId="24" fillId="6" borderId="11" xfId="5" applyFont="1" applyFill="1" applyBorder="1"/>
    <xf numFmtId="0" fontId="24" fillId="6" borderId="12" xfId="5" applyFont="1" applyFill="1" applyBorder="1"/>
    <xf numFmtId="0" fontId="24" fillId="6" borderId="32" xfId="5" applyFont="1" applyFill="1" applyBorder="1"/>
    <xf numFmtId="0" fontId="30" fillId="10" borderId="5" xfId="5" applyFont="1" applyFill="1" applyBorder="1"/>
    <xf numFmtId="0" fontId="30" fillId="10" borderId="39" xfId="5" applyFont="1" applyFill="1" applyBorder="1" applyAlignment="1">
      <alignment horizontal="center"/>
    </xf>
    <xf numFmtId="166" fontId="30" fillId="10" borderId="16" xfId="5" applyNumberFormat="1" applyFont="1" applyFill="1" applyBorder="1"/>
    <xf numFmtId="0" fontId="30" fillId="10" borderId="39" xfId="5" applyFont="1" applyFill="1" applyBorder="1"/>
    <xf numFmtId="2" fontId="30" fillId="10" borderId="5" xfId="5" applyNumberFormat="1" applyFont="1" applyFill="1" applyBorder="1" applyAlignment="1">
      <alignment horizontal="center"/>
    </xf>
    <xf numFmtId="167" fontId="30" fillId="10" borderId="39" xfId="5" applyNumberFormat="1" applyFont="1" applyFill="1" applyBorder="1" applyAlignment="1">
      <alignment horizontal="center"/>
    </xf>
    <xf numFmtId="0" fontId="30" fillId="10" borderId="16" xfId="5" applyFont="1" applyFill="1" applyBorder="1"/>
    <xf numFmtId="0" fontId="29" fillId="9" borderId="42" xfId="5" applyFont="1" applyFill="1" applyBorder="1" applyAlignment="1">
      <alignment horizontal="left" indent="1"/>
    </xf>
    <xf numFmtId="0" fontId="29" fillId="9" borderId="52" xfId="5" applyFont="1" applyFill="1" applyBorder="1" applyAlignment="1">
      <alignment horizontal="left" indent="1"/>
    </xf>
    <xf numFmtId="0" fontId="29" fillId="9" borderId="76" xfId="5" applyFont="1" applyFill="1" applyBorder="1" applyAlignment="1">
      <alignment horizontal="left" indent="1"/>
    </xf>
    <xf numFmtId="0" fontId="29" fillId="9" borderId="51" xfId="5" applyFont="1" applyFill="1" applyBorder="1" applyAlignment="1">
      <alignment horizontal="left" indent="1"/>
    </xf>
    <xf numFmtId="0" fontId="29" fillId="9" borderId="77" xfId="5" applyFont="1" applyFill="1" applyBorder="1" applyAlignment="1">
      <alignment horizontal="center"/>
    </xf>
    <xf numFmtId="0" fontId="29" fillId="9" borderId="52" xfId="5" applyFont="1" applyFill="1" applyBorder="1" applyAlignment="1">
      <alignment horizontal="center"/>
    </xf>
    <xf numFmtId="0" fontId="29" fillId="9" borderId="56" xfId="5" applyFont="1" applyFill="1" applyBorder="1" applyAlignment="1">
      <alignment horizontal="center"/>
    </xf>
    <xf numFmtId="0" fontId="29" fillId="9" borderId="51" xfId="5" applyFont="1" applyFill="1" applyBorder="1"/>
    <xf numFmtId="0" fontId="29" fillId="9" borderId="32" xfId="5" applyFont="1" applyFill="1" applyBorder="1"/>
    <xf numFmtId="0" fontId="3" fillId="2" borderId="0" xfId="5" applyFont="1" applyFill="1"/>
    <xf numFmtId="0" fontId="1" fillId="0" borderId="0" xfId="0" applyFont="1" applyAlignment="1">
      <alignment horizontal="left" vertical="center" wrapText="1"/>
    </xf>
    <xf numFmtId="0" fontId="0" fillId="2" borderId="33" xfId="0" applyFill="1" applyBorder="1" applyAlignment="1">
      <alignment wrapText="1"/>
    </xf>
    <xf numFmtId="166" fontId="20" fillId="5" borderId="32" xfId="2" applyNumberFormat="1" applyFont="1" applyFill="1" applyBorder="1"/>
    <xf numFmtId="166" fontId="20" fillId="5" borderId="41" xfId="2" applyNumberFormat="1" applyFont="1" applyFill="1" applyBorder="1"/>
    <xf numFmtId="166" fontId="20" fillId="5" borderId="40" xfId="2" applyNumberFormat="1" applyFont="1" applyFill="1" applyBorder="1"/>
    <xf numFmtId="0" fontId="5" fillId="2" borderId="7" xfId="0" applyFont="1" applyFill="1" applyBorder="1" applyAlignment="1" applyProtection="1">
      <alignment wrapText="1"/>
      <protection locked="0"/>
    </xf>
    <xf numFmtId="0" fontId="5" fillId="2" borderId="35" xfId="0" applyFont="1" applyFill="1" applyBorder="1" applyAlignment="1" applyProtection="1">
      <alignment wrapText="1"/>
      <protection locked="0"/>
    </xf>
    <xf numFmtId="0" fontId="40" fillId="6" borderId="102" xfId="0" applyFont="1" applyFill="1" applyBorder="1" applyAlignment="1">
      <alignment vertical="center"/>
    </xf>
    <xf numFmtId="168" fontId="32" fillId="4" borderId="93" xfId="6" applyNumberFormat="1" applyFont="1" applyBorder="1" applyProtection="1">
      <protection locked="0"/>
    </xf>
    <xf numFmtId="168" fontId="32" fillId="4" borderId="48" xfId="6" applyNumberFormat="1" applyFont="1" applyProtection="1">
      <protection locked="0"/>
    </xf>
    <xf numFmtId="164" fontId="44" fillId="12" borderId="150" xfId="2" applyFont="1" applyFill="1" applyBorder="1" applyProtection="1">
      <protection hidden="1"/>
    </xf>
    <xf numFmtId="9" fontId="44" fillId="12" borderId="150" xfId="7" applyFont="1" applyFill="1" applyBorder="1" applyProtection="1">
      <protection hidden="1"/>
    </xf>
    <xf numFmtId="0" fontId="30" fillId="10" borderId="2" xfId="5" applyFont="1" applyFill="1" applyBorder="1"/>
    <xf numFmtId="49" fontId="31" fillId="4" borderId="94" xfId="4" applyNumberFormat="1" applyFont="1" applyBorder="1" applyProtection="1">
      <protection locked="0"/>
    </xf>
    <xf numFmtId="166" fontId="31" fillId="4" borderId="92" xfId="4" applyNumberFormat="1" applyFont="1" applyBorder="1" applyAlignment="1" applyProtection="1">
      <alignment horizontal="right"/>
      <protection locked="0"/>
    </xf>
    <xf numFmtId="49" fontId="31" fillId="4" borderId="75" xfId="4" applyNumberFormat="1" applyFont="1" applyBorder="1" applyProtection="1">
      <protection locked="0"/>
    </xf>
    <xf numFmtId="166" fontId="31" fillId="4" borderId="58" xfId="4" applyNumberFormat="1" applyFont="1" applyBorder="1" applyAlignment="1" applyProtection="1">
      <alignment horizontal="right"/>
      <protection locked="0"/>
    </xf>
    <xf numFmtId="49" fontId="31" fillId="4" borderId="124" xfId="4" applyNumberFormat="1" applyFont="1" applyBorder="1" applyProtection="1">
      <protection locked="0"/>
    </xf>
    <xf numFmtId="166" fontId="31" fillId="4" borderId="59" xfId="4" applyNumberFormat="1" applyFont="1" applyBorder="1" applyAlignment="1" applyProtection="1">
      <alignment horizontal="right"/>
      <protection locked="0"/>
    </xf>
    <xf numFmtId="49" fontId="31" fillId="4" borderId="93" xfId="4" applyNumberFormat="1" applyFont="1" applyBorder="1" applyProtection="1">
      <protection locked="0"/>
    </xf>
    <xf numFmtId="49" fontId="31" fillId="4" borderId="95" xfId="4" applyNumberFormat="1" applyFont="1" applyBorder="1" applyProtection="1">
      <protection locked="0"/>
    </xf>
    <xf numFmtId="49" fontId="31" fillId="4" borderId="48" xfId="4" applyNumberFormat="1" applyFont="1" applyProtection="1">
      <protection locked="0"/>
    </xf>
    <xf numFmtId="49" fontId="31" fillId="4" borderId="73" xfId="4" applyNumberFormat="1" applyFont="1" applyBorder="1" applyProtection="1">
      <protection locked="0"/>
    </xf>
    <xf numFmtId="49" fontId="31" fillId="4" borderId="60" xfId="4" applyNumberFormat="1" applyFont="1" applyBorder="1" applyProtection="1">
      <protection locked="0"/>
    </xf>
    <xf numFmtId="49" fontId="31" fillId="4" borderId="113" xfId="4" applyNumberFormat="1" applyFont="1" applyBorder="1" applyProtection="1">
      <protection locked="0"/>
    </xf>
    <xf numFmtId="166" fontId="30" fillId="10" borderId="39" xfId="2" applyNumberFormat="1" applyFont="1" applyFill="1" applyBorder="1" applyAlignment="1">
      <alignment horizontal="center"/>
    </xf>
    <xf numFmtId="49" fontId="32" fillId="4" borderId="33" xfId="4" applyNumberFormat="1" applyFont="1" applyBorder="1" applyAlignment="1" applyProtection="1">
      <alignment horizontal="left" vertical="top" wrapText="1"/>
      <protection locked="0"/>
    </xf>
    <xf numFmtId="49" fontId="32" fillId="4" borderId="31" xfId="4" applyNumberFormat="1" applyFont="1" applyBorder="1" applyAlignment="1" applyProtection="1">
      <alignment horizontal="left" vertical="top" wrapText="1"/>
      <protection locked="0"/>
    </xf>
    <xf numFmtId="49" fontId="32" fillId="4" borderId="7" xfId="4" applyNumberFormat="1" applyFont="1" applyBorder="1" applyAlignment="1" applyProtection="1">
      <alignment horizontal="left" vertical="top" wrapText="1"/>
      <protection locked="0"/>
    </xf>
    <xf numFmtId="49" fontId="32" fillId="4" borderId="6" xfId="4" applyNumberFormat="1" applyFont="1" applyBorder="1" applyAlignment="1" applyProtection="1">
      <alignment horizontal="left" vertical="top" wrapText="1"/>
      <protection locked="0"/>
    </xf>
    <xf numFmtId="49" fontId="32" fillId="4" borderId="13" xfId="4" applyNumberFormat="1" applyFont="1" applyBorder="1" applyAlignment="1" applyProtection="1">
      <alignment horizontal="left" vertical="top" wrapText="1"/>
      <protection locked="0"/>
    </xf>
    <xf numFmtId="49" fontId="32" fillId="4" borderId="15" xfId="4" applyNumberFormat="1" applyFont="1" applyBorder="1" applyAlignment="1" applyProtection="1">
      <alignment horizontal="left" vertical="top" wrapText="1"/>
      <protection locked="0"/>
    </xf>
    <xf numFmtId="0" fontId="27" fillId="6" borderId="33" xfId="0" applyFont="1" applyFill="1" applyBorder="1" applyAlignment="1">
      <alignment horizontal="left" wrapText="1"/>
    </xf>
    <xf numFmtId="0" fontId="27" fillId="6" borderId="31" xfId="0" applyFont="1" applyFill="1" applyBorder="1" applyAlignment="1">
      <alignment horizontal="left" wrapText="1"/>
    </xf>
    <xf numFmtId="0" fontId="27" fillId="6" borderId="16" xfId="0" applyFont="1" applyFill="1" applyBorder="1" applyAlignment="1">
      <alignment horizontal="left" wrapText="1"/>
    </xf>
    <xf numFmtId="0" fontId="27" fillId="6" borderId="5" xfId="0" applyFont="1" applyFill="1" applyBorder="1" applyAlignment="1">
      <alignment horizontal="left" wrapText="1"/>
    </xf>
    <xf numFmtId="0" fontId="26" fillId="7" borderId="33" xfId="0" applyFont="1" applyFill="1" applyBorder="1" applyAlignment="1">
      <alignment horizontal="left"/>
    </xf>
    <xf numFmtId="0" fontId="26" fillId="7" borderId="34" xfId="0" applyFont="1" applyFill="1" applyBorder="1" applyAlignment="1">
      <alignment horizontal="left"/>
    </xf>
    <xf numFmtId="0" fontId="26" fillId="7" borderId="31" xfId="0" applyFont="1" applyFill="1" applyBorder="1" applyAlignment="1">
      <alignment horizontal="left"/>
    </xf>
    <xf numFmtId="0" fontId="5" fillId="2" borderId="7" xfId="0" applyFont="1" applyFill="1" applyBorder="1" applyAlignment="1">
      <alignment horizontal="left" wrapText="1"/>
    </xf>
    <xf numFmtId="0" fontId="5" fillId="2" borderId="0" xfId="0" applyFont="1" applyFill="1" applyAlignment="1">
      <alignment horizontal="left" wrapText="1"/>
    </xf>
    <xf numFmtId="0" fontId="5" fillId="2" borderId="6" xfId="0" applyFont="1" applyFill="1" applyBorder="1" applyAlignment="1">
      <alignment horizontal="left" wrapText="1"/>
    </xf>
    <xf numFmtId="0" fontId="5" fillId="2" borderId="13" xfId="0" applyFont="1" applyFill="1" applyBorder="1" applyAlignment="1">
      <alignment horizontal="left" wrapText="1"/>
    </xf>
    <xf numFmtId="0" fontId="5" fillId="2" borderId="14" xfId="0" applyFont="1" applyFill="1" applyBorder="1" applyAlignment="1">
      <alignment horizontal="left" wrapText="1"/>
    </xf>
    <xf numFmtId="0" fontId="5" fillId="2" borderId="15" xfId="0" applyFont="1" applyFill="1" applyBorder="1" applyAlignment="1">
      <alignment horizontal="left" wrapText="1"/>
    </xf>
    <xf numFmtId="0" fontId="26" fillId="8" borderId="16" xfId="0" applyFont="1" applyFill="1" applyBorder="1" applyAlignment="1">
      <alignment horizontal="center"/>
    </xf>
    <xf numFmtId="0" fontId="26" fillId="8" borderId="5" xfId="0" applyFont="1" applyFill="1" applyBorder="1" applyAlignment="1">
      <alignment horizontal="center"/>
    </xf>
    <xf numFmtId="0" fontId="1" fillId="2" borderId="0" xfId="0" applyFont="1" applyFill="1" applyAlignment="1">
      <alignment wrapText="1"/>
    </xf>
    <xf numFmtId="0" fontId="0" fillId="0" borderId="0" xfId="0" applyAlignment="1">
      <alignment wrapText="1"/>
    </xf>
    <xf numFmtId="0" fontId="0" fillId="2" borderId="14" xfId="0" applyFill="1" applyBorder="1" applyAlignment="1">
      <alignment vertical="top" wrapText="1"/>
    </xf>
    <xf numFmtId="0" fontId="0" fillId="0" borderId="14" xfId="0" applyBorder="1"/>
    <xf numFmtId="0" fontId="24" fillId="6" borderId="33" xfId="5" applyFont="1" applyFill="1" applyBorder="1" applyAlignment="1">
      <alignment horizontal="center"/>
    </xf>
    <xf numFmtId="0" fontId="24" fillId="6" borderId="34" xfId="5" applyFont="1" applyFill="1" applyBorder="1" applyAlignment="1">
      <alignment horizontal="center"/>
    </xf>
    <xf numFmtId="0" fontId="24" fillId="6" borderId="31" xfId="5" applyFont="1" applyFill="1" applyBorder="1" applyAlignment="1">
      <alignment horizontal="center"/>
    </xf>
    <xf numFmtId="0" fontId="1" fillId="0" borderId="12" xfId="5" applyBorder="1" applyAlignment="1">
      <alignment horizontal="center"/>
    </xf>
    <xf numFmtId="0" fontId="1" fillId="0" borderId="11" xfId="5" applyBorder="1" applyAlignment="1">
      <alignment horizontal="center"/>
    </xf>
    <xf numFmtId="0" fontId="1" fillId="0" borderId="53" xfId="5" applyBorder="1" applyAlignment="1">
      <alignment horizontal="center"/>
    </xf>
    <xf numFmtId="0" fontId="1" fillId="0" borderId="54" xfId="5" applyBorder="1" applyAlignment="1">
      <alignment horizontal="center"/>
    </xf>
    <xf numFmtId="0" fontId="24" fillId="6" borderId="74" xfId="5" applyFont="1" applyFill="1" applyBorder="1" applyAlignment="1">
      <alignment horizontal="center"/>
    </xf>
    <xf numFmtId="0" fontId="24" fillId="6" borderId="50" xfId="5" applyFont="1" applyFill="1" applyBorder="1" applyAlignment="1">
      <alignment horizontal="center"/>
    </xf>
    <xf numFmtId="0" fontId="24" fillId="6" borderId="49" xfId="5" applyFont="1" applyFill="1" applyBorder="1" applyAlignment="1">
      <alignment horizontal="center"/>
    </xf>
    <xf numFmtId="0" fontId="24" fillId="6" borderId="43" xfId="5" applyFont="1" applyFill="1" applyBorder="1" applyAlignment="1">
      <alignment horizontal="center"/>
    </xf>
    <xf numFmtId="0" fontId="24" fillId="6" borderId="44" xfId="5" applyFont="1" applyFill="1" applyBorder="1" applyAlignment="1">
      <alignment horizontal="center"/>
    </xf>
    <xf numFmtId="0" fontId="38" fillId="9" borderId="12" xfId="5" applyFont="1" applyFill="1" applyBorder="1" applyAlignment="1">
      <alignment horizontal="left"/>
    </xf>
    <xf numFmtId="0" fontId="38" fillId="9" borderId="11" xfId="5" applyFont="1" applyFill="1" applyBorder="1" applyAlignment="1">
      <alignment horizontal="left"/>
    </xf>
    <xf numFmtId="0" fontId="30" fillId="10" borderId="16" xfId="5" applyFont="1" applyFill="1" applyBorder="1" applyAlignment="1">
      <alignment horizontal="left"/>
    </xf>
    <xf numFmtId="0" fontId="30" fillId="10" borderId="5" xfId="5" applyFont="1" applyFill="1" applyBorder="1" applyAlignment="1">
      <alignment horizontal="left"/>
    </xf>
    <xf numFmtId="49" fontId="26" fillId="7" borderId="33" xfId="5" applyNumberFormat="1" applyFont="1" applyFill="1" applyBorder="1" applyAlignment="1">
      <alignment horizontal="left"/>
    </xf>
    <xf numFmtId="49" fontId="26" fillId="7" borderId="34" xfId="5" applyNumberFormat="1" applyFont="1" applyFill="1" applyBorder="1" applyAlignment="1">
      <alignment horizontal="left"/>
    </xf>
    <xf numFmtId="49" fontId="26" fillId="7" borderId="31" xfId="5" applyNumberFormat="1" applyFont="1" applyFill="1" applyBorder="1" applyAlignment="1">
      <alignment horizontal="left"/>
    </xf>
    <xf numFmtId="0" fontId="26" fillId="7" borderId="13" xfId="5" applyFont="1" applyFill="1" applyBorder="1" applyAlignment="1">
      <alignment horizontal="left"/>
    </xf>
    <xf numFmtId="0" fontId="26" fillId="7" borderId="14" xfId="5" applyFont="1" applyFill="1" applyBorder="1" applyAlignment="1">
      <alignment horizontal="left"/>
    </xf>
    <xf numFmtId="0" fontId="26" fillId="7" borderId="15" xfId="5" applyFont="1" applyFill="1" applyBorder="1" applyAlignment="1">
      <alignment horizontal="left"/>
    </xf>
    <xf numFmtId="0" fontId="38" fillId="9" borderId="49" xfId="5" applyFont="1" applyFill="1" applyBorder="1" applyAlignment="1">
      <alignment horizontal="left"/>
    </xf>
    <xf numFmtId="0" fontId="38" fillId="9" borderId="44" xfId="5" applyFont="1" applyFill="1" applyBorder="1" applyAlignment="1">
      <alignment horizontal="left"/>
    </xf>
    <xf numFmtId="0" fontId="29" fillId="9" borderId="49" xfId="5" applyFont="1" applyFill="1" applyBorder="1" applyAlignment="1">
      <alignment horizontal="center"/>
    </xf>
    <xf numFmtId="0" fontId="29" fillId="9" borderId="43" xfId="5" applyFont="1" applyFill="1" applyBorder="1" applyAlignment="1">
      <alignment horizontal="center"/>
    </xf>
    <xf numFmtId="0" fontId="29" fillId="9" borderId="44" xfId="5" applyFont="1" applyFill="1" applyBorder="1" applyAlignment="1">
      <alignment horizontal="center"/>
    </xf>
    <xf numFmtId="0" fontId="29" fillId="9" borderId="74" xfId="5" applyFont="1" applyFill="1" applyBorder="1" applyAlignment="1">
      <alignment horizontal="center"/>
    </xf>
    <xf numFmtId="0" fontId="29" fillId="9" borderId="50" xfId="5" applyFont="1" applyFill="1" applyBorder="1" applyAlignment="1">
      <alignment horizontal="center"/>
    </xf>
    <xf numFmtId="0" fontId="29" fillId="9" borderId="33" xfId="5" applyFont="1" applyFill="1" applyBorder="1" applyAlignment="1">
      <alignment horizontal="center"/>
    </xf>
    <xf numFmtId="0" fontId="29" fillId="9" borderId="34" xfId="5" applyFont="1" applyFill="1" applyBorder="1" applyAlignment="1">
      <alignment horizontal="center"/>
    </xf>
    <xf numFmtId="0" fontId="29" fillId="9" borderId="31" xfId="5" applyFont="1" applyFill="1" applyBorder="1" applyAlignment="1">
      <alignment horizontal="center"/>
    </xf>
    <xf numFmtId="0" fontId="21" fillId="5" borderId="110" xfId="0" applyFont="1" applyFill="1" applyBorder="1" applyAlignment="1">
      <alignment horizontal="left"/>
    </xf>
    <xf numFmtId="0" fontId="21" fillId="5" borderId="111" xfId="0" applyFont="1" applyFill="1" applyBorder="1" applyAlignment="1">
      <alignment horizontal="left"/>
    </xf>
    <xf numFmtId="0" fontId="24" fillId="6" borderId="39" xfId="0" applyFont="1" applyFill="1" applyBorder="1" applyAlignment="1">
      <alignment horizontal="left"/>
    </xf>
    <xf numFmtId="0" fontId="25" fillId="6" borderId="107" xfId="0" applyFont="1" applyFill="1" applyBorder="1" applyAlignment="1">
      <alignment horizontal="left"/>
    </xf>
    <xf numFmtId="0" fontId="25" fillId="6" borderId="108" xfId="0" applyFont="1" applyFill="1" applyBorder="1" applyAlignment="1">
      <alignment horizontal="left"/>
    </xf>
    <xf numFmtId="0" fontId="25" fillId="6" borderId="109" xfId="0" applyFont="1" applyFill="1" applyBorder="1" applyAlignment="1">
      <alignment horizontal="left"/>
    </xf>
    <xf numFmtId="49" fontId="31" fillId="4" borderId="73" xfId="4" applyNumberFormat="1" applyFont="1" applyBorder="1" applyAlignment="1" applyProtection="1">
      <alignment horizontal="center"/>
      <protection locked="0"/>
    </xf>
    <xf numFmtId="49" fontId="31" fillId="4" borderId="75" xfId="4" applyNumberFormat="1" applyFont="1" applyBorder="1" applyAlignment="1" applyProtection="1">
      <alignment horizontal="center"/>
      <protection locked="0"/>
    </xf>
    <xf numFmtId="49" fontId="31" fillId="4" borderId="113" xfId="4" applyNumberFormat="1" applyFont="1" applyBorder="1" applyAlignment="1" applyProtection="1">
      <alignment horizontal="center"/>
      <protection locked="0"/>
    </xf>
    <xf numFmtId="49" fontId="31" fillId="4" borderId="124" xfId="4" applyNumberFormat="1" applyFont="1" applyBorder="1" applyAlignment="1" applyProtection="1">
      <alignment horizontal="center"/>
      <protection locked="0"/>
    </xf>
    <xf numFmtId="49" fontId="31" fillId="4" borderId="95" xfId="4" applyNumberFormat="1" applyFont="1" applyBorder="1" applyAlignment="1" applyProtection="1">
      <alignment horizontal="center"/>
      <protection locked="0"/>
    </xf>
    <xf numFmtId="49" fontId="31" fillId="4" borderId="94" xfId="4" applyNumberFormat="1" applyFont="1" applyBorder="1" applyAlignment="1" applyProtection="1">
      <alignment horizontal="center"/>
      <protection locked="0"/>
    </xf>
    <xf numFmtId="49" fontId="26" fillId="7" borderId="118" xfId="0" applyNumberFormat="1" applyFont="1" applyFill="1" applyBorder="1" applyAlignment="1">
      <alignment horizontal="left"/>
    </xf>
    <xf numFmtId="49" fontId="26" fillId="7" borderId="119" xfId="0" applyNumberFormat="1" applyFont="1" applyFill="1" applyBorder="1" applyAlignment="1">
      <alignment horizontal="left"/>
    </xf>
    <xf numFmtId="49" fontId="26" fillId="7" borderId="120" xfId="0" applyNumberFormat="1" applyFont="1" applyFill="1" applyBorder="1" applyAlignment="1">
      <alignment horizontal="left"/>
    </xf>
    <xf numFmtId="0" fontId="26" fillId="7" borderId="121" xfId="0" applyFont="1" applyFill="1" applyBorder="1" applyAlignment="1">
      <alignment horizontal="left"/>
    </xf>
    <xf numFmtId="0" fontId="26" fillId="7" borderId="122" xfId="0" applyFont="1" applyFill="1" applyBorder="1" applyAlignment="1">
      <alignment horizontal="left"/>
    </xf>
    <xf numFmtId="0" fontId="26" fillId="7" borderId="123" xfId="0" applyFont="1" applyFill="1" applyBorder="1" applyAlignment="1">
      <alignment horizontal="left"/>
    </xf>
    <xf numFmtId="0" fontId="25" fillId="6" borderId="99" xfId="0" applyFont="1" applyFill="1" applyBorder="1" applyAlignment="1">
      <alignment horizontal="left" wrapText="1"/>
    </xf>
    <xf numFmtId="0" fontId="25" fillId="6" borderId="100" xfId="0" applyFont="1" applyFill="1" applyBorder="1" applyAlignment="1">
      <alignment horizontal="left" wrapText="1"/>
    </xf>
    <xf numFmtId="0" fontId="25" fillId="6" borderId="101" xfId="0" applyFont="1" applyFill="1" applyBorder="1" applyAlignment="1">
      <alignment horizontal="left" wrapText="1"/>
    </xf>
    <xf numFmtId="0" fontId="25" fillId="6" borderId="102" xfId="0" applyFont="1" applyFill="1" applyBorder="1" applyAlignment="1">
      <alignment horizontal="left" wrapText="1"/>
    </xf>
    <xf numFmtId="0" fontId="25" fillId="6" borderId="0" xfId="0" applyFont="1" applyFill="1" applyAlignment="1">
      <alignment horizontal="left" wrapText="1"/>
    </xf>
    <xf numFmtId="0" fontId="25" fillId="6" borderId="103" xfId="0" applyFont="1" applyFill="1" applyBorder="1" applyAlignment="1">
      <alignment horizontal="left" wrapText="1"/>
    </xf>
    <xf numFmtId="0" fontId="25" fillId="6" borderId="104" xfId="0" applyFont="1" applyFill="1" applyBorder="1" applyAlignment="1">
      <alignment horizontal="left" wrapText="1"/>
    </xf>
    <xf numFmtId="0" fontId="25" fillId="6" borderId="105" xfId="0" applyFont="1" applyFill="1" applyBorder="1" applyAlignment="1">
      <alignment horizontal="left" wrapText="1"/>
    </xf>
    <xf numFmtId="0" fontId="25" fillId="6" borderId="106" xfId="0" applyFont="1" applyFill="1" applyBorder="1" applyAlignment="1">
      <alignment horizontal="left" wrapText="1"/>
    </xf>
    <xf numFmtId="0" fontId="26" fillId="7" borderId="118" xfId="0" applyFont="1" applyFill="1" applyBorder="1" applyAlignment="1">
      <alignment horizontal="left"/>
    </xf>
    <xf numFmtId="0" fontId="26" fillId="7" borderId="119" xfId="0" applyFont="1" applyFill="1" applyBorder="1" applyAlignment="1">
      <alignment horizontal="left"/>
    </xf>
    <xf numFmtId="0" fontId="26" fillId="7" borderId="120" xfId="0" applyFont="1" applyFill="1" applyBorder="1" applyAlignment="1">
      <alignment horizontal="left"/>
    </xf>
    <xf numFmtId="0" fontId="26" fillId="7" borderId="13" xfId="0" applyFont="1" applyFill="1" applyBorder="1" applyAlignment="1">
      <alignment horizontal="left"/>
    </xf>
    <xf numFmtId="0" fontId="26" fillId="7" borderId="14" xfId="0" applyFont="1" applyFill="1" applyBorder="1" applyAlignment="1">
      <alignment horizontal="left"/>
    </xf>
    <xf numFmtId="0" fontId="26" fillId="7" borderId="15" xfId="0" applyFont="1" applyFill="1" applyBorder="1" applyAlignment="1">
      <alignment horizontal="left"/>
    </xf>
    <xf numFmtId="49" fontId="19" fillId="4" borderId="128" xfId="4" applyNumberFormat="1" applyFont="1" applyBorder="1" applyAlignment="1">
      <alignment horizontal="center"/>
    </xf>
    <xf numFmtId="49" fontId="19" fillId="4" borderId="129" xfId="4" applyNumberFormat="1" applyFont="1" applyBorder="1" applyAlignment="1">
      <alignment horizontal="center"/>
    </xf>
    <xf numFmtId="49" fontId="19" fillId="4" borderId="130" xfId="4" applyNumberFormat="1" applyFont="1" applyBorder="1" applyAlignment="1">
      <alignment horizontal="center"/>
    </xf>
    <xf numFmtId="0" fontId="26" fillId="7" borderId="7" xfId="0" applyFont="1" applyFill="1" applyBorder="1" applyAlignment="1">
      <alignment horizontal="left"/>
    </xf>
    <xf numFmtId="0" fontId="26" fillId="7" borderId="0" xfId="0" applyFont="1" applyFill="1" applyAlignment="1">
      <alignment horizontal="left"/>
    </xf>
    <xf numFmtId="0" fontId="37" fillId="0" borderId="138" xfId="0" applyFont="1" applyBorder="1" applyAlignment="1" applyProtection="1">
      <alignment horizontal="left" vertical="top"/>
      <protection locked="0"/>
    </xf>
    <xf numFmtId="0" fontId="37" fillId="0" borderId="139" xfId="0" applyFont="1" applyBorder="1" applyAlignment="1" applyProtection="1">
      <alignment horizontal="left" vertical="top"/>
      <protection locked="0"/>
    </xf>
    <xf numFmtId="0" fontId="37" fillId="0" borderId="140" xfId="0" applyFont="1" applyBorder="1" applyAlignment="1" applyProtection="1">
      <alignment horizontal="left" vertical="top"/>
      <protection locked="0"/>
    </xf>
    <xf numFmtId="0" fontId="1" fillId="0" borderId="0" xfId="0" applyFont="1" applyAlignment="1">
      <alignment horizontal="left" vertical="center" wrapText="1"/>
    </xf>
    <xf numFmtId="0" fontId="1" fillId="0" borderId="0" xfId="0" applyFont="1" applyAlignment="1">
      <alignment horizontal="left" vertical="center"/>
    </xf>
    <xf numFmtId="167" fontId="39" fillId="11" borderId="73" xfId="4" applyNumberFormat="1" applyFont="1" applyFill="1" applyBorder="1" applyAlignment="1">
      <alignment horizontal="left"/>
    </xf>
    <xf numFmtId="167" fontId="39" fillId="11" borderId="75" xfId="4" applyNumberFormat="1" applyFont="1" applyFill="1" applyBorder="1" applyAlignment="1">
      <alignment horizontal="left"/>
    </xf>
    <xf numFmtId="0" fontId="39" fillId="11" borderId="73" xfId="4" applyNumberFormat="1" applyFont="1" applyFill="1" applyBorder="1" applyAlignment="1">
      <alignment horizontal="left"/>
    </xf>
    <xf numFmtId="0" fontId="39" fillId="11" borderId="75" xfId="4" applyNumberFormat="1" applyFont="1" applyFill="1" applyBorder="1" applyAlignment="1">
      <alignment horizontal="left"/>
    </xf>
  </cellXfs>
  <cellStyles count="8">
    <cellStyle name="Hyperlink" xfId="1" builtinId="8"/>
    <cellStyle name="Komma" xfId="2" builtinId="3"/>
    <cellStyle name="Neutraal" xfId="3" builtinId="28"/>
    <cellStyle name="Notitie" xfId="4" builtinId="10"/>
    <cellStyle name="Notitie 2" xfId="6" xr:uid="{AD9164B7-FB8A-4837-B88F-2F2DAA384635}"/>
    <cellStyle name="Procent" xfId="7" builtinId="5"/>
    <cellStyle name="Standaard" xfId="0" builtinId="0"/>
    <cellStyle name="Standaard 2" xfId="5" xr:uid="{35DCCDDF-8080-4685-A823-8D8C52D04DE4}"/>
  </cellStyles>
  <dxfs count="9">
    <dxf>
      <font>
        <color rgb="FF9C0006"/>
      </font>
      <fill>
        <patternFill>
          <bgColor rgb="FFFFC7CE"/>
        </patternFill>
      </fill>
      <border>
        <left style="thin">
          <color theme="5"/>
        </left>
        <top style="thin">
          <color theme="5"/>
        </top>
      </border>
    </dxf>
    <dxf>
      <font>
        <color rgb="FF9C0006"/>
      </font>
      <fill>
        <patternFill>
          <bgColor rgb="FFFFC7CE"/>
        </patternFill>
      </fill>
      <border>
        <left style="thin">
          <color theme="5"/>
        </left>
        <right style="thin">
          <color theme="5"/>
        </right>
        <top style="thin">
          <color theme="5"/>
        </top>
      </border>
    </dxf>
    <dxf>
      <font>
        <color rgb="FF9C0006"/>
      </font>
      <fill>
        <patternFill>
          <bgColor rgb="FFFFC7CE"/>
        </patternFill>
      </fill>
      <border>
        <left style="thin">
          <color theme="5"/>
        </left>
        <top style="thin">
          <color theme="5"/>
        </top>
      </border>
    </dxf>
    <dxf>
      <font>
        <color rgb="FF9C0006"/>
      </font>
      <fill>
        <patternFill>
          <bgColor rgb="FFFFC7CE"/>
        </patternFill>
      </fill>
      <border>
        <left style="thin">
          <color theme="5"/>
        </left>
        <right style="thin">
          <color theme="5"/>
        </right>
        <top style="thin">
          <color theme="5"/>
        </top>
      </border>
    </dxf>
    <dxf>
      <font>
        <color rgb="FF9C0006"/>
      </font>
      <fill>
        <patternFill>
          <bgColor rgb="FFFFC7CE"/>
        </patternFill>
      </fill>
      <border>
        <left style="thin">
          <color theme="5"/>
        </left>
        <top style="thin">
          <color theme="5"/>
        </top>
      </border>
    </dxf>
    <dxf>
      <font>
        <color rgb="FF9C0006"/>
      </font>
      <fill>
        <patternFill>
          <bgColor rgb="FFFFC7CE"/>
        </patternFill>
      </fill>
      <border>
        <top style="thin">
          <color theme="5"/>
        </top>
      </border>
    </dxf>
    <dxf>
      <font>
        <color rgb="FF9C0006"/>
      </font>
      <fill>
        <patternFill>
          <bgColor rgb="FFFFC7CE"/>
        </patternFill>
      </fill>
      <border>
        <top style="thin">
          <color theme="5"/>
        </top>
      </border>
    </dxf>
    <dxf>
      <font>
        <b/>
        <i val="0"/>
        <color rgb="FF9C0006"/>
      </font>
      <fill>
        <patternFill>
          <bgColor rgb="FFFFC7CE"/>
        </patternFill>
      </fill>
    </dxf>
    <dxf>
      <font>
        <b/>
        <i val="0"/>
        <color rgb="FFFF0000"/>
      </font>
      <fill>
        <patternFill>
          <bgColor theme="5" tint="0.59996337778862885"/>
        </patternFill>
      </fill>
    </dxf>
  </dxfs>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962025</xdr:colOff>
      <xdr:row>13</xdr:row>
      <xdr:rowOff>0</xdr:rowOff>
    </xdr:from>
    <xdr:to>
      <xdr:col>4</xdr:col>
      <xdr:colOff>962025</xdr:colOff>
      <xdr:row>21</xdr:row>
      <xdr:rowOff>180975</xdr:rowOff>
    </xdr:to>
    <xdr:sp macro="" textlink="">
      <xdr:nvSpPr>
        <xdr:cNvPr id="2109" name="Line 1">
          <a:extLst>
            <a:ext uri="{FF2B5EF4-FFF2-40B4-BE49-F238E27FC236}">
              <a16:creationId xmlns:a16="http://schemas.microsoft.com/office/drawing/2014/main" id="{00000000-0008-0000-0900-00003D080000}"/>
            </a:ext>
          </a:extLst>
        </xdr:cNvPr>
        <xdr:cNvSpPr>
          <a:spLocks noChangeShapeType="1"/>
        </xdr:cNvSpPr>
      </xdr:nvSpPr>
      <xdr:spPr bwMode="auto">
        <a:xfrm>
          <a:off x="5181600" y="2333625"/>
          <a:ext cx="0" cy="1628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209550</xdr:colOff>
      <xdr:row>13</xdr:row>
      <xdr:rowOff>0</xdr:rowOff>
    </xdr:from>
    <xdr:to>
      <xdr:col>3</xdr:col>
      <xdr:colOff>228600</xdr:colOff>
      <xdr:row>22</xdr:row>
      <xdr:rowOff>0</xdr:rowOff>
    </xdr:to>
    <xdr:sp macro="" textlink="">
      <xdr:nvSpPr>
        <xdr:cNvPr id="2110" name="Line 2">
          <a:extLst>
            <a:ext uri="{FF2B5EF4-FFF2-40B4-BE49-F238E27FC236}">
              <a16:creationId xmlns:a16="http://schemas.microsoft.com/office/drawing/2014/main" id="{00000000-0008-0000-0900-00003E080000}"/>
            </a:ext>
          </a:extLst>
        </xdr:cNvPr>
        <xdr:cNvSpPr>
          <a:spLocks noChangeShapeType="1"/>
        </xdr:cNvSpPr>
      </xdr:nvSpPr>
      <xdr:spPr bwMode="auto">
        <a:xfrm>
          <a:off x="2009775" y="2333625"/>
          <a:ext cx="514350" cy="1638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1171575</xdr:colOff>
      <xdr:row>13</xdr:row>
      <xdr:rowOff>0</xdr:rowOff>
    </xdr:from>
    <xdr:to>
      <xdr:col>3</xdr:col>
      <xdr:colOff>666750</xdr:colOff>
      <xdr:row>22</xdr:row>
      <xdr:rowOff>0</xdr:rowOff>
    </xdr:to>
    <xdr:sp macro="" textlink="">
      <xdr:nvSpPr>
        <xdr:cNvPr id="2111" name="Line 3">
          <a:extLst>
            <a:ext uri="{FF2B5EF4-FFF2-40B4-BE49-F238E27FC236}">
              <a16:creationId xmlns:a16="http://schemas.microsoft.com/office/drawing/2014/main" id="{00000000-0008-0000-0900-00003F080000}"/>
            </a:ext>
          </a:extLst>
        </xdr:cNvPr>
        <xdr:cNvSpPr>
          <a:spLocks noChangeShapeType="1"/>
        </xdr:cNvSpPr>
      </xdr:nvSpPr>
      <xdr:spPr bwMode="auto">
        <a:xfrm flipH="1" flipV="1">
          <a:off x="2295525" y="2333625"/>
          <a:ext cx="666750" cy="1638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85725</xdr:rowOff>
    </xdr:from>
    <xdr:to>
      <xdr:col>8</xdr:col>
      <xdr:colOff>0</xdr:colOff>
      <xdr:row>17</xdr:row>
      <xdr:rowOff>76200</xdr:rowOff>
    </xdr:to>
    <xdr:sp macro="" textlink="">
      <xdr:nvSpPr>
        <xdr:cNvPr id="2112" name="Line 4">
          <a:extLst>
            <a:ext uri="{FF2B5EF4-FFF2-40B4-BE49-F238E27FC236}">
              <a16:creationId xmlns:a16="http://schemas.microsoft.com/office/drawing/2014/main" id="{00000000-0008-0000-0900-000040080000}"/>
            </a:ext>
          </a:extLst>
        </xdr:cNvPr>
        <xdr:cNvSpPr>
          <a:spLocks noChangeShapeType="1"/>
        </xdr:cNvSpPr>
      </xdr:nvSpPr>
      <xdr:spPr bwMode="auto">
        <a:xfrm>
          <a:off x="5267325" y="2076450"/>
          <a:ext cx="314325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cvdm.nl/toestemmingen/toestemming-nevenactiviteit-aanvragen" TargetMode="Externa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cvdm.nl/regelgeving/wetgeving/mediawet/financieel-toezicht/bartering" TargetMode="Externa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0"/>
  <sheetViews>
    <sheetView showGridLines="0" tabSelected="1" zoomScale="115" zoomScaleNormal="115" zoomScaleSheetLayoutView="100" workbookViewId="0">
      <selection activeCell="B5" sqref="B5"/>
    </sheetView>
  </sheetViews>
  <sheetFormatPr defaultColWidth="30" defaultRowHeight="12.75" x14ac:dyDescent="0.2"/>
  <cols>
    <col min="1" max="1" width="24.5703125" style="175" bestFit="1" customWidth="1"/>
    <col min="2" max="2" width="51.7109375" style="175" customWidth="1"/>
    <col min="3" max="16384" width="30" style="175"/>
  </cols>
  <sheetData>
    <row r="1" spans="1:2" x14ac:dyDescent="0.2">
      <c r="A1" s="180" t="str">
        <f>Alg.gegevens!B5</f>
        <v>&lt;&lt; Naam media-instelling &gt;&gt;</v>
      </c>
      <c r="B1" s="181"/>
    </row>
    <row r="2" spans="1:2" ht="13.5" thickBot="1" x14ac:dyDescent="0.25">
      <c r="A2" s="126" t="s">
        <v>322</v>
      </c>
      <c r="B2" s="182">
        <v>2024</v>
      </c>
    </row>
    <row r="3" spans="1:2" ht="13.5" thickBot="1" x14ac:dyDescent="0.25"/>
    <row r="4" spans="1:2" ht="13.5" thickBot="1" x14ac:dyDescent="0.25">
      <c r="A4" s="400" t="s">
        <v>323</v>
      </c>
      <c r="B4" s="401"/>
    </row>
    <row r="5" spans="1:2" x14ac:dyDescent="0.2">
      <c r="A5" s="176" t="s">
        <v>0</v>
      </c>
      <c r="B5" s="262" t="s">
        <v>355</v>
      </c>
    </row>
    <row r="6" spans="1:2" x14ac:dyDescent="0.2">
      <c r="A6" s="177" t="s">
        <v>237</v>
      </c>
      <c r="B6" s="263"/>
    </row>
    <row r="7" spans="1:2" ht="13.5" thickBot="1" x14ac:dyDescent="0.25">
      <c r="A7" s="177" t="s">
        <v>1</v>
      </c>
      <c r="B7" s="263"/>
    </row>
    <row r="8" spans="1:2" ht="13.5" customHeight="1" thickBot="1" x14ac:dyDescent="0.25">
      <c r="A8" s="400" t="s">
        <v>228</v>
      </c>
      <c r="B8" s="401"/>
    </row>
    <row r="9" spans="1:2" x14ac:dyDescent="0.2">
      <c r="A9" s="176" t="s">
        <v>225</v>
      </c>
      <c r="B9" s="262"/>
    </row>
    <row r="10" spans="1:2" x14ac:dyDescent="0.2">
      <c r="A10" s="177" t="s">
        <v>226</v>
      </c>
      <c r="B10" s="263"/>
    </row>
    <row r="11" spans="1:2" ht="13.5" thickBot="1" x14ac:dyDescent="0.25">
      <c r="A11" s="177" t="s">
        <v>227</v>
      </c>
      <c r="B11" s="263"/>
    </row>
    <row r="12" spans="1:2" ht="13.5" thickBot="1" x14ac:dyDescent="0.25">
      <c r="A12" s="400" t="s">
        <v>229</v>
      </c>
      <c r="B12" s="401"/>
    </row>
    <row r="13" spans="1:2" x14ac:dyDescent="0.2">
      <c r="A13" s="176" t="s">
        <v>225</v>
      </c>
      <c r="B13" s="262"/>
    </row>
    <row r="14" spans="1:2" x14ac:dyDescent="0.2">
      <c r="A14" s="177" t="s">
        <v>226</v>
      </c>
      <c r="B14" s="263"/>
    </row>
    <row r="15" spans="1:2" x14ac:dyDescent="0.2">
      <c r="A15" s="177" t="s">
        <v>227</v>
      </c>
      <c r="B15" s="263" t="s">
        <v>319</v>
      </c>
    </row>
    <row r="16" spans="1:2" x14ac:dyDescent="0.2">
      <c r="A16" s="178"/>
      <c r="B16" s="42"/>
    </row>
    <row r="17" spans="1:2" x14ac:dyDescent="0.2">
      <c r="A17" s="177" t="s">
        <v>230</v>
      </c>
      <c r="B17" s="263"/>
    </row>
    <row r="18" spans="1:2" x14ac:dyDescent="0.2">
      <c r="A18" s="177" t="s">
        <v>231</v>
      </c>
      <c r="B18" s="263"/>
    </row>
    <row r="19" spans="1:2" x14ac:dyDescent="0.2">
      <c r="A19" s="177" t="s">
        <v>232</v>
      </c>
      <c r="B19" s="263"/>
    </row>
    <row r="20" spans="1:2" ht="13.5" thickBot="1" x14ac:dyDescent="0.25">
      <c r="A20" s="177" t="s">
        <v>233</v>
      </c>
      <c r="B20" s="263"/>
    </row>
    <row r="21" spans="1:2" ht="13.5" thickBot="1" x14ac:dyDescent="0.25">
      <c r="A21" s="402" t="s">
        <v>234</v>
      </c>
      <c r="B21" s="403"/>
    </row>
    <row r="22" spans="1:2" x14ac:dyDescent="0.2">
      <c r="A22" s="176" t="s">
        <v>2</v>
      </c>
      <c r="B22" s="262"/>
    </row>
    <row r="23" spans="1:2" x14ac:dyDescent="0.2">
      <c r="A23" s="177" t="s">
        <v>235</v>
      </c>
      <c r="B23" s="279"/>
    </row>
    <row r="24" spans="1:2" x14ac:dyDescent="0.2">
      <c r="A24" s="179"/>
      <c r="B24" s="42"/>
    </row>
    <row r="25" spans="1:2" x14ac:dyDescent="0.2">
      <c r="A25" s="177" t="s">
        <v>3</v>
      </c>
      <c r="B25" s="263"/>
    </row>
    <row r="26" spans="1:2" x14ac:dyDescent="0.2">
      <c r="A26" s="177" t="s">
        <v>235</v>
      </c>
      <c r="B26" s="279"/>
    </row>
    <row r="27" spans="1:2" x14ac:dyDescent="0.2">
      <c r="A27" s="179"/>
      <c r="B27" s="42"/>
    </row>
    <row r="28" spans="1:2" x14ac:dyDescent="0.2">
      <c r="A28" s="177" t="s">
        <v>4</v>
      </c>
      <c r="B28" s="263"/>
    </row>
    <row r="29" spans="1:2" x14ac:dyDescent="0.2">
      <c r="A29" s="177" t="s">
        <v>235</v>
      </c>
      <c r="B29" s="279"/>
    </row>
    <row r="30" spans="1:2" x14ac:dyDescent="0.2">
      <c r="A30" s="178"/>
      <c r="B30" s="264"/>
    </row>
    <row r="31" spans="1:2" x14ac:dyDescent="0.2">
      <c r="A31" s="177" t="s">
        <v>236</v>
      </c>
      <c r="B31" s="263"/>
    </row>
    <row r="32" spans="1:2" x14ac:dyDescent="0.2">
      <c r="A32" s="177" t="s">
        <v>235</v>
      </c>
      <c r="B32" s="279"/>
    </row>
    <row r="33" spans="1:2" ht="13.5" thickBot="1" x14ac:dyDescent="0.25">
      <c r="A33" s="177" t="s">
        <v>232</v>
      </c>
      <c r="B33" s="263"/>
    </row>
    <row r="34" spans="1:2" ht="13.5" thickBot="1" x14ac:dyDescent="0.25">
      <c r="A34" s="402" t="s">
        <v>238</v>
      </c>
      <c r="B34" s="403"/>
    </row>
    <row r="35" spans="1:2" x14ac:dyDescent="0.2">
      <c r="A35" s="394"/>
      <c r="B35" s="395"/>
    </row>
    <row r="36" spans="1:2" x14ac:dyDescent="0.2">
      <c r="A36" s="396"/>
      <c r="B36" s="397"/>
    </row>
    <row r="37" spans="1:2" x14ac:dyDescent="0.2">
      <c r="A37" s="396"/>
      <c r="B37" s="397"/>
    </row>
    <row r="38" spans="1:2" x14ac:dyDescent="0.2">
      <c r="A38" s="396"/>
      <c r="B38" s="397"/>
    </row>
    <row r="39" spans="1:2" x14ac:dyDescent="0.2">
      <c r="A39" s="396"/>
      <c r="B39" s="397"/>
    </row>
    <row r="40" spans="1:2" ht="13.5" thickBot="1" x14ac:dyDescent="0.25">
      <c r="A40" s="398"/>
      <c r="B40" s="399"/>
    </row>
  </sheetData>
  <sheetProtection algorithmName="SHA-512" hashValue="t3/6nyjE9o3+xVtlAxLlASvjLqDiL/7xHBRTz8F8cPMuR6ZWEz8/hp4NgdwOb6agM6M57bD5KrwHpxzQ59UYcQ==" saltValue="0DjQYWUXQES+JzFjQP2nDw==" spinCount="100000" sheet="1" objects="1" scenarios="1"/>
  <customSheetViews>
    <customSheetView guid="{DEA5EAA8-A663-47DF-913C-9D569C9D093A}" fitToPage="1" showRuler="0">
      <selection activeCell="F19" sqref="F19"/>
      <pageMargins left="0.75" right="0.75" top="1" bottom="1" header="0.5" footer="0.5"/>
      <pageSetup paperSize="9" scale="90" orientation="portrait" r:id="rId1"/>
      <headerFooter alignWithMargins="0"/>
    </customSheetView>
    <customSheetView guid="{1018C8DD-9EAC-4AC1-BE57-A4D737270C36}" fitToPage="1" showRuler="0" topLeftCell="A10">
      <selection activeCell="C23" sqref="C23"/>
      <pageMargins left="0.75" right="0.75" top="1" bottom="1" header="0.5" footer="0.5"/>
      <pageSetup paperSize="9" scale="90" orientation="portrait" r:id="rId2"/>
      <headerFooter alignWithMargins="0"/>
    </customSheetView>
  </customSheetViews>
  <mergeCells count="6">
    <mergeCell ref="A35:B40"/>
    <mergeCell ref="A4:B4"/>
    <mergeCell ref="A8:B8"/>
    <mergeCell ref="A12:B12"/>
    <mergeCell ref="A21:B21"/>
    <mergeCell ref="A34:B34"/>
  </mergeCells>
  <phoneticPr fontId="2" type="noConversion"/>
  <pageMargins left="0.78740157480314965" right="0.39370078740157483" top="0.98425196850393704" bottom="0.98425196850393704" header="0.51181102362204722" footer="0.51181102362204722"/>
  <pageSetup paperSize="9" orientation="portrait" r:id="rId3"/>
  <headerFooter alignWithMargins="0">
    <oddHeader>&amp;C&amp;8Financieel Toezicht
Lokale media-instellingen door het Commissariaat voor de Media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29"/>
  <sheetViews>
    <sheetView showGridLines="0" zoomScale="115" zoomScaleNormal="115" workbookViewId="0">
      <selection activeCell="C13" sqref="C13:E13"/>
    </sheetView>
  </sheetViews>
  <sheetFormatPr defaultRowHeight="12.75" x14ac:dyDescent="0.2"/>
  <cols>
    <col min="2" max="2" width="27" customWidth="1"/>
    <col min="3" max="3" width="7.42578125" customWidth="1"/>
    <col min="4" max="4" width="28.85546875" customWidth="1"/>
    <col min="5" max="8" width="15.7109375" customWidth="1"/>
    <col min="9" max="9" width="26.5703125" customWidth="1"/>
    <col min="10" max="10" width="31.42578125" customWidth="1"/>
  </cols>
  <sheetData>
    <row r="1" spans="1:9" x14ac:dyDescent="0.2">
      <c r="A1" s="487" t="str">
        <f>Alg.gegevens!B5</f>
        <v>&lt;&lt; Naam media-instelling &gt;&gt;</v>
      </c>
      <c r="B1" s="488"/>
      <c r="C1" s="488"/>
      <c r="D1" s="488"/>
      <c r="E1" s="488"/>
      <c r="F1" s="488"/>
      <c r="G1" s="488"/>
      <c r="H1" s="488"/>
      <c r="I1" s="488"/>
    </row>
    <row r="2" spans="1:9" x14ac:dyDescent="0.2">
      <c r="A2" s="487" t="s">
        <v>345</v>
      </c>
      <c r="B2" s="488"/>
      <c r="C2" s="488"/>
      <c r="D2" s="488"/>
      <c r="E2" s="488"/>
      <c r="F2" s="488"/>
      <c r="G2" s="488"/>
      <c r="H2" s="488"/>
      <c r="I2" s="488"/>
    </row>
    <row r="4" spans="1:9" x14ac:dyDescent="0.2">
      <c r="A4" s="130" t="s">
        <v>310</v>
      </c>
      <c r="B4" s="131"/>
      <c r="C4" s="131"/>
      <c r="D4" s="131"/>
      <c r="E4" s="131"/>
      <c r="F4" s="131"/>
      <c r="G4" s="131"/>
      <c r="H4" s="131"/>
      <c r="I4" s="132"/>
    </row>
    <row r="5" spans="1:9" x14ac:dyDescent="0.2">
      <c r="A5" s="133" t="s">
        <v>309</v>
      </c>
      <c r="B5" s="134"/>
      <c r="C5" s="134"/>
      <c r="D5" s="134"/>
      <c r="E5" s="134"/>
      <c r="F5" s="134"/>
      <c r="G5" s="134"/>
      <c r="H5" s="134"/>
      <c r="I5" s="135"/>
    </row>
    <row r="6" spans="1:9" x14ac:dyDescent="0.2">
      <c r="A6" s="136" t="s">
        <v>311</v>
      </c>
      <c r="B6" s="137"/>
      <c r="C6" s="137"/>
      <c r="D6" s="137"/>
      <c r="E6" s="137"/>
      <c r="F6" s="137"/>
      <c r="G6" s="137"/>
      <c r="H6" s="137"/>
      <c r="I6" s="138"/>
    </row>
    <row r="8" spans="1:9" ht="13.5" thickBot="1" x14ac:dyDescent="0.25">
      <c r="D8" t="s">
        <v>95</v>
      </c>
    </row>
    <row r="9" spans="1:9" s="1" customFormat="1" ht="13.5" x14ac:dyDescent="0.25">
      <c r="B9" s="13"/>
      <c r="C9" s="14"/>
      <c r="D9" s="14"/>
      <c r="E9" s="14"/>
      <c r="F9" s="14"/>
      <c r="G9" s="15"/>
      <c r="H9" s="12"/>
      <c r="I9" s="12"/>
    </row>
    <row r="10" spans="1:9" s="1" customFormat="1" ht="13.5" x14ac:dyDescent="0.25">
      <c r="B10" s="16"/>
      <c r="C10" s="12"/>
      <c r="D10" s="12"/>
      <c r="E10" s="12"/>
      <c r="F10" s="12"/>
      <c r="G10" s="17"/>
      <c r="H10" s="12"/>
      <c r="I10" s="12"/>
    </row>
    <row r="11" spans="1:9" s="1" customFormat="1" ht="13.5" x14ac:dyDescent="0.25">
      <c r="B11" s="16"/>
      <c r="C11" s="18" t="s">
        <v>96</v>
      </c>
      <c r="D11" s="19"/>
      <c r="E11" s="20"/>
      <c r="F11" s="12"/>
      <c r="G11" s="17"/>
      <c r="H11" s="12"/>
      <c r="I11" s="12"/>
    </row>
    <row r="12" spans="1:9" s="1" customFormat="1" ht="13.5" x14ac:dyDescent="0.25">
      <c r="B12" s="16"/>
      <c r="C12" s="159" t="s">
        <v>216</v>
      </c>
      <c r="D12" s="160"/>
      <c r="E12" s="161"/>
      <c r="F12" s="12"/>
      <c r="G12" s="17"/>
      <c r="H12" s="12"/>
      <c r="I12" s="12"/>
    </row>
    <row r="13" spans="1:9" s="1" customFormat="1" ht="15" x14ac:dyDescent="0.25">
      <c r="B13" s="16"/>
      <c r="C13" s="484"/>
      <c r="D13" s="485"/>
      <c r="E13" s="486"/>
      <c r="F13" s="12"/>
      <c r="G13" s="17"/>
      <c r="H13" s="12"/>
      <c r="I13" s="12"/>
    </row>
    <row r="14" spans="1:9" s="1" customFormat="1" ht="13.5" x14ac:dyDescent="0.25">
      <c r="B14" s="16"/>
      <c r="C14" s="12"/>
      <c r="D14" s="12"/>
      <c r="E14" s="12"/>
      <c r="F14" s="12"/>
      <c r="G14" s="21"/>
      <c r="H14" s="22" t="s">
        <v>97</v>
      </c>
      <c r="I14" s="12"/>
    </row>
    <row r="15" spans="1:9" s="1" customFormat="1" ht="15" x14ac:dyDescent="0.3">
      <c r="B15" s="16"/>
      <c r="C15" s="23"/>
      <c r="D15" s="24" t="s">
        <v>98</v>
      </c>
      <c r="E15" s="25"/>
      <c r="F15" s="12"/>
      <c r="G15" s="21"/>
      <c r="H15" s="22" t="s">
        <v>99</v>
      </c>
      <c r="I15" s="12"/>
    </row>
    <row r="16" spans="1:9" s="1" customFormat="1" ht="15" x14ac:dyDescent="0.3">
      <c r="B16" s="16"/>
      <c r="C16" s="23"/>
      <c r="D16" s="24" t="s">
        <v>100</v>
      </c>
      <c r="E16" s="25"/>
      <c r="F16" s="12"/>
      <c r="G16" s="21"/>
      <c r="H16" s="12"/>
      <c r="I16" s="12"/>
    </row>
    <row r="17" spans="2:9" s="1" customFormat="1" ht="13.5" x14ac:dyDescent="0.25">
      <c r="B17" s="16"/>
      <c r="C17" s="26" t="s">
        <v>101</v>
      </c>
      <c r="D17" s="12"/>
      <c r="E17" s="12"/>
      <c r="F17" s="12"/>
      <c r="G17" s="21"/>
      <c r="H17" s="12"/>
      <c r="I17" s="31" t="s">
        <v>102</v>
      </c>
    </row>
    <row r="18" spans="2:9" s="1" customFormat="1" ht="13.5" x14ac:dyDescent="0.25">
      <c r="B18" s="16"/>
      <c r="C18" s="26" t="s">
        <v>103</v>
      </c>
      <c r="D18" s="12"/>
      <c r="E18" s="12"/>
      <c r="F18" s="27" t="s">
        <v>104</v>
      </c>
      <c r="G18" s="21"/>
      <c r="H18" s="12"/>
      <c r="I18" s="162" t="s">
        <v>216</v>
      </c>
    </row>
    <row r="19" spans="2:9" s="1" customFormat="1" ht="15" x14ac:dyDescent="0.25">
      <c r="B19" s="16"/>
      <c r="C19" s="26" t="s">
        <v>207</v>
      </c>
      <c r="D19" s="12"/>
      <c r="E19" s="12"/>
      <c r="F19" s="12"/>
      <c r="G19" s="21"/>
      <c r="H19" s="12"/>
      <c r="I19" s="278"/>
    </row>
    <row r="20" spans="2:9" s="1" customFormat="1" ht="15" x14ac:dyDescent="0.3">
      <c r="B20" s="16"/>
      <c r="C20" s="23"/>
      <c r="D20" s="12"/>
      <c r="E20" s="12"/>
      <c r="F20" s="12"/>
      <c r="G20" s="21"/>
      <c r="H20" s="12"/>
      <c r="I20" s="12"/>
    </row>
    <row r="21" spans="2:9" s="1" customFormat="1" ht="15" x14ac:dyDescent="0.3">
      <c r="B21" s="16"/>
      <c r="C21" s="23"/>
      <c r="D21" s="12"/>
      <c r="E21" s="12"/>
      <c r="F21" s="12"/>
      <c r="G21" s="21"/>
      <c r="H21" s="12"/>
      <c r="I21" s="12"/>
    </row>
    <row r="22" spans="2:9" s="1" customFormat="1" ht="15" x14ac:dyDescent="0.3">
      <c r="B22" s="16"/>
      <c r="C22" s="23"/>
      <c r="D22" s="12"/>
      <c r="E22" s="12"/>
      <c r="F22" s="12"/>
      <c r="G22" s="21"/>
      <c r="H22" s="12"/>
      <c r="I22" s="12"/>
    </row>
    <row r="23" spans="2:9" s="1" customFormat="1" ht="13.5" x14ac:dyDescent="0.25">
      <c r="B23" s="16"/>
      <c r="C23" s="12"/>
      <c r="D23" s="18" t="s">
        <v>105</v>
      </c>
      <c r="E23" s="19"/>
      <c r="F23" s="20"/>
      <c r="G23" s="17"/>
      <c r="H23" s="12"/>
      <c r="I23" s="12"/>
    </row>
    <row r="24" spans="2:9" s="1" customFormat="1" ht="13.5" x14ac:dyDescent="0.25">
      <c r="B24" s="16"/>
      <c r="C24" s="12"/>
      <c r="D24" s="64" t="s">
        <v>216</v>
      </c>
      <c r="E24" s="66"/>
      <c r="F24" s="65"/>
      <c r="G24" s="17"/>
      <c r="H24" s="12"/>
      <c r="I24" s="12"/>
    </row>
    <row r="25" spans="2:9" s="1" customFormat="1" ht="15" x14ac:dyDescent="0.25">
      <c r="B25" s="16"/>
      <c r="C25" s="12"/>
      <c r="D25" s="484"/>
      <c r="E25" s="485"/>
      <c r="F25" s="486"/>
      <c r="G25" s="17"/>
      <c r="H25" s="12"/>
      <c r="I25" s="12"/>
    </row>
    <row r="26" spans="2:9" s="1" customFormat="1" ht="14.25" thickBot="1" x14ac:dyDescent="0.3">
      <c r="B26" s="28"/>
      <c r="C26" s="29"/>
      <c r="D26" s="29"/>
      <c r="E26" s="29"/>
      <c r="F26" s="29"/>
      <c r="G26" s="30"/>
      <c r="H26" s="12"/>
      <c r="I26" s="12"/>
    </row>
    <row r="29" spans="2:9" ht="12.75" customHeight="1" x14ac:dyDescent="0.2"/>
  </sheetData>
  <customSheetViews>
    <customSheetView guid="{DEA5EAA8-A663-47DF-913C-9D569C9D093A}" fitToPage="1" showRuler="0">
      <selection activeCell="C1" sqref="C1:C2"/>
      <pageMargins left="0.78740157480314965" right="0.78740157480314965" top="0.59055118110236227" bottom="0.59055118110236227" header="0.31496062992125984" footer="0.31496062992125984"/>
      <pageSetup paperSize="9" scale="86" orientation="landscape" r:id="rId1"/>
      <headerFooter alignWithMargins="0"/>
    </customSheetView>
    <customSheetView guid="{1018C8DD-9EAC-4AC1-BE57-A4D737270C36}" fitToPage="1" showRuler="0">
      <selection activeCell="A4" sqref="A4"/>
      <pageMargins left="0.78740157480314965" right="0.78740157480314965" top="0.59055118110236227" bottom="0.59055118110236227" header="0.31496062992125984" footer="0.31496062992125984"/>
      <pageSetup paperSize="9" scale="86" orientation="landscape" r:id="rId2"/>
      <headerFooter alignWithMargins="0"/>
    </customSheetView>
  </customSheetViews>
  <mergeCells count="4">
    <mergeCell ref="C13:E13"/>
    <mergeCell ref="D25:F25"/>
    <mergeCell ref="A1:I1"/>
    <mergeCell ref="A2:I2"/>
  </mergeCells>
  <phoneticPr fontId="2" type="noConversion"/>
  <pageMargins left="0.78740157480314965" right="0.78740157480314965" top="0.59055118110236227" bottom="0.59055118110236227" header="0.31496062992125984" footer="0.31496062992125984"/>
  <pageSetup paperSize="9" scale="81" orientation="landscape" r:id="rId3"/>
  <headerFooter alignWithMargins="0">
    <oddHeader>&amp;CADDITIONELE INFORMATIE</oddHeader>
    <oddFooter>&amp;C&amp;8Handboek Financiële Verantwoording Publieke Lokale Media-instellingen februari 2009</oddFoot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9"/>
  <sheetViews>
    <sheetView showGridLines="0" zoomScale="115" zoomScaleNormal="115" zoomScaleSheetLayoutView="100" workbookViewId="0">
      <selection activeCell="B27" sqref="B27"/>
    </sheetView>
  </sheetViews>
  <sheetFormatPr defaultColWidth="9.140625" defaultRowHeight="12.75" x14ac:dyDescent="0.2"/>
  <cols>
    <col min="1" max="1" width="24.28515625" style="175" bestFit="1" customWidth="1"/>
    <col min="2" max="2" width="130.140625" style="175" customWidth="1"/>
    <col min="3" max="16384" width="9.140625" style="175"/>
  </cols>
  <sheetData>
    <row r="1" spans="1:3" x14ac:dyDescent="0.2">
      <c r="A1" s="404" t="str">
        <f>Alg.gegevens!B5</f>
        <v>&lt;&lt; Naam media-instelling &gt;&gt;</v>
      </c>
      <c r="B1" s="406"/>
    </row>
    <row r="2" spans="1:3" ht="13.5" thickBot="1" x14ac:dyDescent="0.25">
      <c r="A2" s="481" t="str">
        <f>"IX. Integriteitsverklaring "&amp;Alg.gegevens!B2</f>
        <v>IX. Integriteitsverklaring 2024</v>
      </c>
      <c r="B2" s="483"/>
    </row>
    <row r="4" spans="1:3" ht="14.25" x14ac:dyDescent="0.2">
      <c r="A4" s="145" t="s">
        <v>219</v>
      </c>
      <c r="B4" s="282" t="str">
        <f>Alg.gegevens!B5</f>
        <v>&lt;&lt; Naam media-instelling &gt;&gt;</v>
      </c>
    </row>
    <row r="5" spans="1:3" ht="14.25" x14ac:dyDescent="0.2">
      <c r="A5" s="145" t="s">
        <v>220</v>
      </c>
      <c r="B5" s="283" t="str">
        <f>Alg.gegevens!B15</f>
        <v>&lt;&lt; Vestigingsplaats &gt;&gt;</v>
      </c>
    </row>
    <row r="6" spans="1:3" ht="14.25" x14ac:dyDescent="0.2">
      <c r="A6" s="145" t="s">
        <v>221</v>
      </c>
      <c r="B6" s="283">
        <f>Alg.gegevens!B2</f>
        <v>2024</v>
      </c>
    </row>
    <row r="7" spans="1:3" x14ac:dyDescent="0.2">
      <c r="A7" s="145"/>
    </row>
    <row r="8" spans="1:3" x14ac:dyDescent="0.2">
      <c r="B8" s="145" t="s">
        <v>222</v>
      </c>
    </row>
    <row r="9" spans="1:3" x14ac:dyDescent="0.2">
      <c r="A9" s="145"/>
    </row>
    <row r="10" spans="1:3" x14ac:dyDescent="0.2">
      <c r="A10" s="145"/>
      <c r="B10" s="195" t="str">
        <f>"Hierbij verklaart het bestuur dat "&amp;B4&amp;""</f>
        <v>Hierbij verklaart het bestuur dat &lt;&lt; Naam media-instelling &gt;&gt;</v>
      </c>
    </row>
    <row r="11" spans="1:3" x14ac:dyDescent="0.2">
      <c r="A11" s="145"/>
      <c r="B11" s="258" t="s">
        <v>357</v>
      </c>
    </row>
    <row r="12" spans="1:3" x14ac:dyDescent="0.2">
      <c r="B12" s="259" t="str">
        <f>"ervoor heeft gezorgd dat noch de leden van het bestuur, noch werknemers of andere personen of rechtspersonen waarmee "&amp;B4</f>
        <v>ervoor heeft gezorgd dat noch de leden van het bestuur, noch werknemers of andere personen of rechtspersonen waarmee &lt;&lt; Naam media-instelling &gt;&gt;</v>
      </c>
      <c r="C12" s="195"/>
    </row>
    <row r="13" spans="1:3" x14ac:dyDescent="0.2">
      <c r="A13" s="257"/>
      <c r="B13" s="259" t="s">
        <v>312</v>
      </c>
    </row>
    <row r="14" spans="1:3" x14ac:dyDescent="0.2">
      <c r="A14" s="257"/>
      <c r="B14" s="259" t="s">
        <v>313</v>
      </c>
    </row>
    <row r="15" spans="1:3" x14ac:dyDescent="0.2">
      <c r="A15" s="257"/>
      <c r="B15" s="259" t="str">
        <f>"met werkzaamheden van de betrokkene voor "&amp;B4&amp;"."</f>
        <v>met werkzaamheden van de betrokkene voor &lt;&lt; Naam media-instelling &gt;&gt;.</v>
      </c>
    </row>
    <row r="16" spans="1:3" x14ac:dyDescent="0.2">
      <c r="A16" s="257"/>
    </row>
    <row r="17" spans="1:2" x14ac:dyDescent="0.2">
      <c r="A17" s="257"/>
      <c r="B17" s="175" t="s">
        <v>314</v>
      </c>
    </row>
    <row r="18" spans="1:2" x14ac:dyDescent="0.2">
      <c r="A18" s="257"/>
      <c r="B18" s="259" t="s">
        <v>315</v>
      </c>
    </row>
    <row r="19" spans="1:2" x14ac:dyDescent="0.2">
      <c r="A19" s="257"/>
      <c r="B19" s="259" t="str">
        <f>"die een directe dan wel indirecte relatie met "&amp;B4&amp;" hebben."</f>
        <v>die een directe dan wel indirecte relatie met &lt;&lt; Naam media-instelling &gt;&gt; hebben.</v>
      </c>
    </row>
    <row r="20" spans="1:2" ht="15" x14ac:dyDescent="0.2">
      <c r="A20" s="257"/>
      <c r="B20" s="256"/>
    </row>
    <row r="21" spans="1:2" ht="15.75" customHeight="1" x14ac:dyDescent="0.2">
      <c r="A21" s="257"/>
      <c r="B21" s="489" t="s">
        <v>316</v>
      </c>
    </row>
    <row r="22" spans="1:2" ht="15.75" customHeight="1" x14ac:dyDescent="0.2">
      <c r="A22" s="257"/>
      <c r="B22" s="490"/>
    </row>
    <row r="23" spans="1:2" ht="15.75" customHeight="1" x14ac:dyDescent="0.2">
      <c r="A23" s="257"/>
      <c r="B23" s="490"/>
    </row>
    <row r="24" spans="1:2" ht="15.75" customHeight="1" x14ac:dyDescent="0.2">
      <c r="A24" s="257"/>
      <c r="B24" s="490"/>
    </row>
    <row r="25" spans="1:2" ht="15.75" customHeight="1" x14ac:dyDescent="0.2">
      <c r="A25" s="257"/>
      <c r="B25" s="490"/>
    </row>
    <row r="26" spans="1:2" x14ac:dyDescent="0.2">
      <c r="A26" s="145"/>
      <c r="B26" s="491"/>
    </row>
    <row r="27" spans="1:2" ht="14.25" x14ac:dyDescent="0.2">
      <c r="A27" s="145"/>
      <c r="B27" s="185" t="s">
        <v>351</v>
      </c>
    </row>
    <row r="28" spans="1:2" ht="14.25" x14ac:dyDescent="0.2">
      <c r="A28" s="145"/>
      <c r="B28" s="185" t="s">
        <v>352</v>
      </c>
    </row>
    <row r="29" spans="1:2" ht="20.25" x14ac:dyDescent="0.2">
      <c r="A29" s="41"/>
    </row>
  </sheetData>
  <sheetProtection algorithmName="SHA-512" hashValue="4L/vgrLF/GfI2dyWErds6LBFPDiWa+s5cYbWK9+5otlO9yDvhgU41DNn/inG2gGGG/ZFzpmQHUFNoVrW+yYeUw==" saltValue="7G1hCvNuegVozq9FnCxMDw==" spinCount="100000" sheet="1" scenarios="1"/>
  <mergeCells count="3">
    <mergeCell ref="B21:B26"/>
    <mergeCell ref="A2:B2"/>
    <mergeCell ref="A1:B1"/>
  </mergeCells>
  <pageMargins left="0.7" right="0.7" top="0.75" bottom="0.75" header="0.3" footer="0.3"/>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43"/>
  <sheetViews>
    <sheetView showGridLines="0" zoomScaleNormal="100" zoomScaleSheetLayoutView="85" workbookViewId="0">
      <selection activeCell="D13" sqref="D13"/>
    </sheetView>
  </sheetViews>
  <sheetFormatPr defaultColWidth="9.140625" defaultRowHeight="12.75" x14ac:dyDescent="0.2"/>
  <cols>
    <col min="1" max="1" width="24.28515625" style="175" bestFit="1" customWidth="1"/>
    <col min="2" max="2" width="2.85546875" style="175" bestFit="1" customWidth="1"/>
    <col min="3" max="3" width="104.28515625" style="175" bestFit="1" customWidth="1"/>
    <col min="4" max="16384" width="9.140625" style="175"/>
  </cols>
  <sheetData>
    <row r="1" spans="1:3" x14ac:dyDescent="0.2">
      <c r="A1" s="404" t="str">
        <f>Alg.gegevens!B5</f>
        <v>&lt;&lt; Naam media-instelling &gt;&gt;</v>
      </c>
      <c r="B1" s="405"/>
      <c r="C1" s="406"/>
    </row>
    <row r="2" spans="1:3" ht="13.5" thickBot="1" x14ac:dyDescent="0.25">
      <c r="A2" s="481" t="str">
        <f>"X. Bevestigingsbrief "&amp;Alg.gegevens!B2&amp;" (alleen voor media-instellingen met een totaal aan baten tot EUR 200.000)"</f>
        <v>X. Bevestigingsbrief 2024 (alleen voor media-instellingen met een totaal aan baten tot EUR 200.000)</v>
      </c>
      <c r="B2" s="482"/>
      <c r="C2" s="483"/>
    </row>
    <row r="4" spans="1:3" ht="12.75" customHeight="1" x14ac:dyDescent="0.2">
      <c r="A4" s="145" t="s">
        <v>219</v>
      </c>
      <c r="B4" s="494" t="str">
        <f>Alg.gegevens!B5</f>
        <v>&lt;&lt; Naam media-instelling &gt;&gt;</v>
      </c>
      <c r="C4" s="495"/>
    </row>
    <row r="5" spans="1:3" ht="12.75" customHeight="1" x14ac:dyDescent="0.2">
      <c r="A5" s="145" t="s">
        <v>220</v>
      </c>
      <c r="B5" s="496" t="str">
        <f>Alg.gegevens!B15</f>
        <v>&lt;&lt; Vestigingsplaats &gt;&gt;</v>
      </c>
      <c r="C5" s="497"/>
    </row>
    <row r="6" spans="1:3" ht="12.75" customHeight="1" x14ac:dyDescent="0.2">
      <c r="A6" s="145" t="s">
        <v>221</v>
      </c>
      <c r="B6" s="496">
        <f>Alg.gegevens!B2</f>
        <v>2024</v>
      </c>
      <c r="C6" s="497"/>
    </row>
    <row r="7" spans="1:3" ht="20.25" x14ac:dyDescent="0.2">
      <c r="A7" s="41"/>
      <c r="B7" s="41"/>
    </row>
    <row r="8" spans="1:3" x14ac:dyDescent="0.2">
      <c r="B8" s="493" t="s">
        <v>222</v>
      </c>
      <c r="C8" s="493"/>
    </row>
    <row r="9" spans="1:3" x14ac:dyDescent="0.2">
      <c r="C9" s="145" t="s">
        <v>136</v>
      </c>
    </row>
    <row r="10" spans="1:3" x14ac:dyDescent="0.2">
      <c r="B10" s="492" t="s">
        <v>317</v>
      </c>
      <c r="C10" s="492"/>
    </row>
    <row r="11" spans="1:3" x14ac:dyDescent="0.2">
      <c r="B11" s="492"/>
      <c r="C11" s="492"/>
    </row>
    <row r="12" spans="1:3" x14ac:dyDescent="0.2">
      <c r="B12" s="492" t="str">
        <f>B4&amp;"over het boekjaar, eindigend op 31 december "&amp;B6&amp;"."</f>
        <v>&lt;&lt; Naam media-instelling &gt;&gt;over het boekjaar, eindigend op 31 december 2024.</v>
      </c>
      <c r="C12" s="492"/>
    </row>
    <row r="13" spans="1:3" x14ac:dyDescent="0.2">
      <c r="C13" s="67"/>
    </row>
    <row r="14" spans="1:3" x14ac:dyDescent="0.2">
      <c r="B14" s="493" t="s">
        <v>348</v>
      </c>
      <c r="C14" s="493"/>
    </row>
    <row r="15" spans="1:3" x14ac:dyDescent="0.2">
      <c r="B15" s="257" t="s">
        <v>347</v>
      </c>
      <c r="C15" s="368"/>
    </row>
    <row r="16" spans="1:3" x14ac:dyDescent="0.2">
      <c r="B16" s="257" t="s">
        <v>346</v>
      </c>
      <c r="C16" s="368"/>
    </row>
    <row r="17" spans="2:3" x14ac:dyDescent="0.2">
      <c r="C17" s="145"/>
    </row>
    <row r="18" spans="2:3" x14ac:dyDescent="0.2">
      <c r="C18" s="145" t="s">
        <v>223</v>
      </c>
    </row>
    <row r="19" spans="2:3" x14ac:dyDescent="0.2">
      <c r="B19" s="260" t="s">
        <v>318</v>
      </c>
      <c r="C19" s="145" t="s">
        <v>245</v>
      </c>
    </row>
    <row r="20" spans="2:3" ht="25.5" x14ac:dyDescent="0.2">
      <c r="B20" s="261" t="s">
        <v>318</v>
      </c>
      <c r="C20" s="67" t="s">
        <v>246</v>
      </c>
    </row>
    <row r="21" spans="2:3" x14ac:dyDescent="0.2">
      <c r="B21" s="261" t="s">
        <v>318</v>
      </c>
      <c r="C21" s="145" t="s">
        <v>247</v>
      </c>
    </row>
    <row r="22" spans="2:3" ht="25.5" x14ac:dyDescent="0.2">
      <c r="B22" s="261" t="s">
        <v>318</v>
      </c>
      <c r="C22" s="67" t="s">
        <v>335</v>
      </c>
    </row>
    <row r="23" spans="2:3" ht="25.5" x14ac:dyDescent="0.2">
      <c r="B23" s="261" t="s">
        <v>318</v>
      </c>
      <c r="C23" s="67" t="s">
        <v>336</v>
      </c>
    </row>
    <row r="24" spans="2:3" ht="51" x14ac:dyDescent="0.2">
      <c r="B24" s="261" t="s">
        <v>318</v>
      </c>
      <c r="C24" s="67" t="s">
        <v>248</v>
      </c>
    </row>
    <row r="25" spans="2:3" ht="25.5" x14ac:dyDescent="0.2">
      <c r="B25" s="261" t="s">
        <v>318</v>
      </c>
      <c r="C25" s="67" t="s">
        <v>249</v>
      </c>
    </row>
    <row r="26" spans="2:3" x14ac:dyDescent="0.2">
      <c r="B26" s="261" t="s">
        <v>318</v>
      </c>
      <c r="C26" s="145" t="s">
        <v>250</v>
      </c>
    </row>
    <row r="27" spans="2:3" ht="42" customHeight="1" x14ac:dyDescent="0.2">
      <c r="B27" s="261" t="s">
        <v>318</v>
      </c>
      <c r="C27" s="67" t="s">
        <v>244</v>
      </c>
    </row>
    <row r="30" spans="2:3" x14ac:dyDescent="0.2">
      <c r="C30" s="145"/>
    </row>
    <row r="31" spans="2:3" x14ac:dyDescent="0.2">
      <c r="C31" s="145" t="s">
        <v>224</v>
      </c>
    </row>
    <row r="32" spans="2:3" x14ac:dyDescent="0.2">
      <c r="C32" s="145"/>
    </row>
    <row r="33" spans="3:3" x14ac:dyDescent="0.2">
      <c r="C33" s="145"/>
    </row>
    <row r="34" spans="3:3" x14ac:dyDescent="0.2">
      <c r="C34" s="489" t="s">
        <v>316</v>
      </c>
    </row>
    <row r="35" spans="3:3" x14ac:dyDescent="0.2">
      <c r="C35" s="490"/>
    </row>
    <row r="36" spans="3:3" x14ac:dyDescent="0.2">
      <c r="C36" s="490"/>
    </row>
    <row r="37" spans="3:3" x14ac:dyDescent="0.2">
      <c r="C37" s="490"/>
    </row>
    <row r="38" spans="3:3" x14ac:dyDescent="0.2">
      <c r="C38" s="490"/>
    </row>
    <row r="39" spans="3:3" x14ac:dyDescent="0.2">
      <c r="C39" s="491"/>
    </row>
    <row r="40" spans="3:3" ht="14.25" x14ac:dyDescent="0.2">
      <c r="C40" s="185" t="s">
        <v>351</v>
      </c>
    </row>
    <row r="41" spans="3:3" ht="14.25" x14ac:dyDescent="0.2">
      <c r="C41" s="185" t="s">
        <v>352</v>
      </c>
    </row>
    <row r="42" spans="3:3" x14ac:dyDescent="0.2">
      <c r="C42" s="145"/>
    </row>
    <row r="43" spans="3:3" x14ac:dyDescent="0.2">
      <c r="C43" s="145"/>
    </row>
  </sheetData>
  <sheetProtection algorithmName="SHA-512" hashValue="OdRy9xtPyoPOO92e3hGUXI9ph6dyzt1yrnVdQf0zoUEA9IIWUCIaSbA+3Uv6V5dmie9IlciAFcpWTOLCCHMdVg==" saltValue="4qrkmEqopQTuf66Gb/tCZg==" spinCount="100000" sheet="1" scenarios="1"/>
  <mergeCells count="10">
    <mergeCell ref="B10:C11"/>
    <mergeCell ref="B12:C12"/>
    <mergeCell ref="B14:C14"/>
    <mergeCell ref="C34:C39"/>
    <mergeCell ref="A1:C1"/>
    <mergeCell ref="A2:C2"/>
    <mergeCell ref="B4:C4"/>
    <mergeCell ref="B5:C5"/>
    <mergeCell ref="B6:C6"/>
    <mergeCell ref="B8:C8"/>
  </mergeCells>
  <pageMargins left="0.70866141732283472" right="0.70866141732283472" top="0.74803149606299213" bottom="0.74803149606299213" header="0.31496062992125984" footer="0.31496062992125984"/>
  <pageSetup paperSize="9" scale="67" orientation="portrait" r:id="rId1"/>
  <rowBreaks count="1" manualBreakCount="1">
    <brk id="3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53"/>
  </sheetPr>
  <dimension ref="A2:A306"/>
  <sheetViews>
    <sheetView showGridLines="0" zoomScaleNormal="100" zoomScaleSheetLayoutView="160" workbookViewId="0">
      <selection activeCell="B4" sqref="B4"/>
    </sheetView>
  </sheetViews>
  <sheetFormatPr defaultRowHeight="12.75" x14ac:dyDescent="0.2"/>
  <cols>
    <col min="1" max="1" width="134.85546875" customWidth="1"/>
  </cols>
  <sheetData>
    <row r="2" spans="1:1" x14ac:dyDescent="0.2">
      <c r="A2" s="32"/>
    </row>
    <row r="3" spans="1:1" ht="20.25" x14ac:dyDescent="0.3">
      <c r="A3" s="33" t="s">
        <v>131</v>
      </c>
    </row>
    <row r="5" spans="1:1" x14ac:dyDescent="0.2">
      <c r="A5" s="34" t="s">
        <v>106</v>
      </c>
    </row>
    <row r="7" spans="1:1" ht="16.5" x14ac:dyDescent="0.25">
      <c r="A7" s="35" t="s">
        <v>12</v>
      </c>
    </row>
    <row r="9" spans="1:1" x14ac:dyDescent="0.2">
      <c r="A9" s="36" t="s">
        <v>107</v>
      </c>
    </row>
    <row r="10" spans="1:1" x14ac:dyDescent="0.2">
      <c r="A10" s="34" t="s">
        <v>108</v>
      </c>
    </row>
    <row r="12" spans="1:1" x14ac:dyDescent="0.2">
      <c r="A12" s="34" t="s">
        <v>132</v>
      </c>
    </row>
    <row r="13" spans="1:1" x14ac:dyDescent="0.2">
      <c r="A13" t="s">
        <v>109</v>
      </c>
    </row>
    <row r="15" spans="1:1" x14ac:dyDescent="0.2">
      <c r="A15" s="34" t="s">
        <v>110</v>
      </c>
    </row>
    <row r="17" spans="1:1" x14ac:dyDescent="0.2">
      <c r="A17" s="37" t="s">
        <v>185</v>
      </c>
    </row>
    <row r="18" spans="1:1" x14ac:dyDescent="0.2">
      <c r="A18" s="38" t="s">
        <v>111</v>
      </c>
    </row>
    <row r="19" spans="1:1" x14ac:dyDescent="0.2">
      <c r="A19" s="34" t="s">
        <v>133</v>
      </c>
    </row>
    <row r="20" spans="1:1" x14ac:dyDescent="0.2">
      <c r="A20" s="34" t="s">
        <v>134</v>
      </c>
    </row>
    <row r="21" spans="1:1" x14ac:dyDescent="0.2">
      <c r="A21" s="34" t="s">
        <v>135</v>
      </c>
    </row>
    <row r="22" spans="1:1" x14ac:dyDescent="0.2">
      <c r="A22" s="34" t="s">
        <v>112</v>
      </c>
    </row>
    <row r="23" spans="1:1" x14ac:dyDescent="0.2">
      <c r="A23" s="34" t="s">
        <v>136</v>
      </c>
    </row>
    <row r="24" spans="1:1" x14ac:dyDescent="0.2">
      <c r="A24" s="38" t="s">
        <v>113</v>
      </c>
    </row>
    <row r="25" spans="1:1" x14ac:dyDescent="0.2">
      <c r="A25" s="34" t="s">
        <v>137</v>
      </c>
    </row>
    <row r="26" spans="1:1" x14ac:dyDescent="0.2">
      <c r="A26" s="34" t="s">
        <v>138</v>
      </c>
    </row>
    <row r="27" spans="1:1" x14ac:dyDescent="0.2">
      <c r="A27" s="34" t="s">
        <v>139</v>
      </c>
    </row>
    <row r="28" spans="1:1" x14ac:dyDescent="0.2">
      <c r="A28" s="34" t="s">
        <v>140</v>
      </c>
    </row>
    <row r="30" spans="1:1" x14ac:dyDescent="0.2">
      <c r="A30" s="37" t="s">
        <v>186</v>
      </c>
    </row>
    <row r="31" spans="1:1" x14ac:dyDescent="0.2">
      <c r="A31" s="34" t="s">
        <v>141</v>
      </c>
    </row>
    <row r="32" spans="1:1" x14ac:dyDescent="0.2">
      <c r="A32" s="34" t="s">
        <v>142</v>
      </c>
    </row>
    <row r="33" spans="1:1" x14ac:dyDescent="0.2">
      <c r="A33" s="34" t="s">
        <v>143</v>
      </c>
    </row>
    <row r="34" spans="1:1" x14ac:dyDescent="0.2">
      <c r="A34" s="34" t="s">
        <v>114</v>
      </c>
    </row>
    <row r="36" spans="1:1" x14ac:dyDescent="0.2">
      <c r="A36" s="34" t="s">
        <v>144</v>
      </c>
    </row>
    <row r="37" spans="1:1" x14ac:dyDescent="0.2">
      <c r="A37" s="34" t="s">
        <v>115</v>
      </c>
    </row>
    <row r="39" spans="1:1" x14ac:dyDescent="0.2">
      <c r="A39" s="37" t="s">
        <v>187</v>
      </c>
    </row>
    <row r="40" spans="1:1" x14ac:dyDescent="0.2">
      <c r="A40" s="34" t="s">
        <v>116</v>
      </c>
    </row>
    <row r="41" spans="1:1" x14ac:dyDescent="0.2">
      <c r="A41" s="34" t="s">
        <v>117</v>
      </c>
    </row>
    <row r="42" spans="1:1" x14ac:dyDescent="0.2">
      <c r="A42" s="36" t="s">
        <v>33</v>
      </c>
    </row>
    <row r="43" spans="1:1" x14ac:dyDescent="0.2">
      <c r="A43" s="34" t="s">
        <v>118</v>
      </c>
    </row>
    <row r="44" spans="1:1" x14ac:dyDescent="0.2">
      <c r="A44" s="36" t="s">
        <v>34</v>
      </c>
    </row>
    <row r="45" spans="1:1" x14ac:dyDescent="0.2">
      <c r="A45" s="34" t="s">
        <v>145</v>
      </c>
    </row>
    <row r="46" spans="1:1" x14ac:dyDescent="0.2">
      <c r="A46" s="34" t="s">
        <v>146</v>
      </c>
    </row>
    <row r="47" spans="1:1" x14ac:dyDescent="0.2">
      <c r="A47" s="36" t="s">
        <v>119</v>
      </c>
    </row>
    <row r="48" spans="1:1" x14ac:dyDescent="0.2">
      <c r="A48" s="34" t="s">
        <v>147</v>
      </c>
    </row>
    <row r="50" spans="1:1" x14ac:dyDescent="0.2">
      <c r="A50" s="38" t="s">
        <v>120</v>
      </c>
    </row>
    <row r="51" spans="1:1" x14ac:dyDescent="0.2">
      <c r="A51" s="34" t="s">
        <v>121</v>
      </c>
    </row>
    <row r="53" spans="1:1" x14ac:dyDescent="0.2">
      <c r="A53" s="37" t="s">
        <v>188</v>
      </c>
    </row>
    <row r="54" spans="1:1" x14ac:dyDescent="0.2">
      <c r="A54" s="34" t="s">
        <v>148</v>
      </c>
    </row>
    <row r="55" spans="1:1" x14ac:dyDescent="0.2">
      <c r="A55" s="34" t="s">
        <v>122</v>
      </c>
    </row>
    <row r="56" spans="1:1" x14ac:dyDescent="0.2">
      <c r="A56" s="34" t="s">
        <v>123</v>
      </c>
    </row>
    <row r="57" spans="1:1" x14ac:dyDescent="0.2">
      <c r="A57" s="34" t="s">
        <v>124</v>
      </c>
    </row>
    <row r="58" spans="1:1" x14ac:dyDescent="0.2">
      <c r="A58" s="34" t="s">
        <v>149</v>
      </c>
    </row>
    <row r="59" spans="1:1" x14ac:dyDescent="0.2">
      <c r="A59" s="34" t="s">
        <v>150</v>
      </c>
    </row>
    <row r="60" spans="1:1" x14ac:dyDescent="0.2">
      <c r="A60" s="34" t="s">
        <v>125</v>
      </c>
    </row>
    <row r="62" spans="1:1" x14ac:dyDescent="0.2">
      <c r="A62" s="37" t="s">
        <v>189</v>
      </c>
    </row>
    <row r="63" spans="1:1" x14ac:dyDescent="0.2">
      <c r="A63" s="34" t="s">
        <v>126</v>
      </c>
    </row>
    <row r="64" spans="1:1" x14ac:dyDescent="0.2">
      <c r="A64" s="34" t="s">
        <v>151</v>
      </c>
    </row>
    <row r="65" spans="1:1" x14ac:dyDescent="0.2">
      <c r="A65" s="34" t="s">
        <v>127</v>
      </c>
    </row>
    <row r="67" spans="1:1" x14ac:dyDescent="0.2">
      <c r="A67" s="34" t="s">
        <v>128</v>
      </c>
    </row>
    <row r="68" spans="1:1" x14ac:dyDescent="0.2">
      <c r="A68" s="34" t="s">
        <v>152</v>
      </c>
    </row>
    <row r="69" spans="1:1" x14ac:dyDescent="0.2">
      <c r="A69" s="34" t="s">
        <v>129</v>
      </c>
    </row>
    <row r="71" spans="1:1" x14ac:dyDescent="0.2">
      <c r="A71" s="37" t="s">
        <v>190</v>
      </c>
    </row>
    <row r="72" spans="1:1" x14ac:dyDescent="0.2">
      <c r="A72" s="34" t="s">
        <v>130</v>
      </c>
    </row>
    <row r="73" spans="1:1" x14ac:dyDescent="0.2">
      <c r="A73" s="39" t="s">
        <v>191</v>
      </c>
    </row>
    <row r="74" spans="1:1" x14ac:dyDescent="0.2">
      <c r="A74" s="39" t="s">
        <v>192</v>
      </c>
    </row>
    <row r="75" spans="1:1" x14ac:dyDescent="0.2">
      <c r="A75" s="39" t="s">
        <v>193</v>
      </c>
    </row>
    <row r="76" spans="1:1" x14ac:dyDescent="0.2">
      <c r="A76" s="39" t="s">
        <v>194</v>
      </c>
    </row>
    <row r="78" spans="1:1" ht="16.5" x14ac:dyDescent="0.25">
      <c r="A78" s="35" t="s">
        <v>13</v>
      </c>
    </row>
    <row r="79" spans="1:1" x14ac:dyDescent="0.2">
      <c r="A79" s="34" t="s">
        <v>153</v>
      </c>
    </row>
    <row r="81" spans="1:1" x14ac:dyDescent="0.2">
      <c r="A81" s="36"/>
    </row>
    <row r="82" spans="1:1" x14ac:dyDescent="0.2">
      <c r="A82" s="37" t="s">
        <v>195</v>
      </c>
    </row>
    <row r="83" spans="1:1" x14ac:dyDescent="0.2">
      <c r="A83" s="34" t="s">
        <v>154</v>
      </c>
    </row>
    <row r="84" spans="1:1" x14ac:dyDescent="0.2">
      <c r="A84" s="34" t="s">
        <v>155</v>
      </c>
    </row>
    <row r="85" spans="1:1" x14ac:dyDescent="0.2">
      <c r="A85" s="34" t="s">
        <v>156</v>
      </c>
    </row>
    <row r="86" spans="1:1" x14ac:dyDescent="0.2">
      <c r="A86" s="34" t="s">
        <v>157</v>
      </c>
    </row>
    <row r="87" spans="1:1" x14ac:dyDescent="0.2">
      <c r="A87" s="34" t="s">
        <v>158</v>
      </c>
    </row>
    <row r="89" spans="1:1" x14ac:dyDescent="0.2">
      <c r="A89" s="34" t="s">
        <v>159</v>
      </c>
    </row>
    <row r="90" spans="1:1" x14ac:dyDescent="0.2">
      <c r="A90" s="34" t="s">
        <v>160</v>
      </c>
    </row>
    <row r="91" spans="1:1" x14ac:dyDescent="0.2">
      <c r="A91" s="34" t="s">
        <v>161</v>
      </c>
    </row>
    <row r="93" spans="1:1" x14ac:dyDescent="0.2">
      <c r="A93" s="37" t="s">
        <v>196</v>
      </c>
    </row>
    <row r="94" spans="1:1" x14ac:dyDescent="0.2">
      <c r="A94" s="34" t="s">
        <v>162</v>
      </c>
    </row>
    <row r="95" spans="1:1" x14ac:dyDescent="0.2">
      <c r="A95" s="34" t="s">
        <v>163</v>
      </c>
    </row>
    <row r="96" spans="1:1" x14ac:dyDescent="0.2">
      <c r="A96" s="36" t="s">
        <v>136</v>
      </c>
    </row>
    <row r="97" spans="1:1" x14ac:dyDescent="0.2">
      <c r="A97" s="37" t="s">
        <v>197</v>
      </c>
    </row>
    <row r="98" spans="1:1" x14ac:dyDescent="0.2">
      <c r="A98" s="34" t="s">
        <v>164</v>
      </c>
    </row>
    <row r="99" spans="1:1" x14ac:dyDescent="0.2">
      <c r="A99" s="34" t="s">
        <v>165</v>
      </c>
    </row>
    <row r="100" spans="1:1" x14ac:dyDescent="0.2">
      <c r="A100" s="34" t="s">
        <v>166</v>
      </c>
    </row>
    <row r="102" spans="1:1" x14ac:dyDescent="0.2">
      <c r="A102" s="37" t="s">
        <v>198</v>
      </c>
    </row>
    <row r="103" spans="1:1" x14ac:dyDescent="0.2">
      <c r="A103" s="34" t="s">
        <v>167</v>
      </c>
    </row>
    <row r="104" spans="1:1" x14ac:dyDescent="0.2">
      <c r="A104" s="34" t="s">
        <v>168</v>
      </c>
    </row>
    <row r="105" spans="1:1" x14ac:dyDescent="0.2">
      <c r="A105" s="34" t="s">
        <v>169</v>
      </c>
    </row>
    <row r="106" spans="1:1" x14ac:dyDescent="0.2">
      <c r="A106" s="34" t="s">
        <v>170</v>
      </c>
    </row>
    <row r="107" spans="1:1" x14ac:dyDescent="0.2">
      <c r="A107" s="34" t="s">
        <v>171</v>
      </c>
    </row>
    <row r="108" spans="1:1" x14ac:dyDescent="0.2">
      <c r="A108" s="34" t="s">
        <v>172</v>
      </c>
    </row>
    <row r="109" spans="1:1" x14ac:dyDescent="0.2">
      <c r="A109" s="34" t="s">
        <v>173</v>
      </c>
    </row>
    <row r="111" spans="1:1" x14ac:dyDescent="0.2">
      <c r="A111" s="37" t="s">
        <v>199</v>
      </c>
    </row>
    <row r="112" spans="1:1" x14ac:dyDescent="0.2">
      <c r="A112" s="34" t="s">
        <v>174</v>
      </c>
    </row>
    <row r="113" spans="1:1" x14ac:dyDescent="0.2">
      <c r="A113" s="34" t="s">
        <v>175</v>
      </c>
    </row>
    <row r="115" spans="1:1" x14ac:dyDescent="0.2">
      <c r="A115" s="37" t="s">
        <v>200</v>
      </c>
    </row>
    <row r="116" spans="1:1" x14ac:dyDescent="0.2">
      <c r="A116" s="34" t="s">
        <v>176</v>
      </c>
    </row>
    <row r="117" spans="1:1" x14ac:dyDescent="0.2">
      <c r="A117" s="34" t="s">
        <v>177</v>
      </c>
    </row>
    <row r="118" spans="1:1" x14ac:dyDescent="0.2">
      <c r="A118" s="34" t="s">
        <v>178</v>
      </c>
    </row>
    <row r="120" spans="1:1" x14ac:dyDescent="0.2">
      <c r="A120" s="37" t="s">
        <v>201</v>
      </c>
    </row>
    <row r="121" spans="1:1" x14ac:dyDescent="0.2">
      <c r="A121" s="34" t="s">
        <v>179</v>
      </c>
    </row>
    <row r="122" spans="1:1" x14ac:dyDescent="0.2">
      <c r="A122" s="34" t="s">
        <v>180</v>
      </c>
    </row>
    <row r="124" spans="1:1" x14ac:dyDescent="0.2">
      <c r="A124" s="37" t="s">
        <v>202</v>
      </c>
    </row>
    <row r="125" spans="1:1" x14ac:dyDescent="0.2">
      <c r="A125" s="34" t="s">
        <v>181</v>
      </c>
    </row>
    <row r="126" spans="1:1" x14ac:dyDescent="0.2">
      <c r="A126" s="39" t="s">
        <v>203</v>
      </c>
    </row>
    <row r="127" spans="1:1" x14ac:dyDescent="0.2">
      <c r="A127" s="39" t="s">
        <v>204</v>
      </c>
    </row>
    <row r="128" spans="1:1" x14ac:dyDescent="0.2">
      <c r="A128" s="34" t="s">
        <v>182</v>
      </c>
    </row>
    <row r="130" spans="1:1" x14ac:dyDescent="0.2">
      <c r="A130" s="37" t="s">
        <v>205</v>
      </c>
    </row>
    <row r="131" spans="1:1" x14ac:dyDescent="0.2">
      <c r="A131" s="34" t="s">
        <v>183</v>
      </c>
    </row>
    <row r="134" spans="1:1" x14ac:dyDescent="0.2">
      <c r="A134" s="37" t="s">
        <v>206</v>
      </c>
    </row>
    <row r="135" spans="1:1" x14ac:dyDescent="0.2">
      <c r="A135" s="34" t="s">
        <v>184</v>
      </c>
    </row>
    <row r="136" spans="1:1" x14ac:dyDescent="0.2">
      <c r="A136" s="34"/>
    </row>
    <row r="138" spans="1:1" x14ac:dyDescent="0.2">
      <c r="A138" s="34"/>
    </row>
    <row r="140" spans="1:1" x14ac:dyDescent="0.2">
      <c r="A140" s="36"/>
    </row>
    <row r="141" spans="1:1" x14ac:dyDescent="0.2">
      <c r="A141" s="34"/>
    </row>
    <row r="142" spans="1:1" x14ac:dyDescent="0.2">
      <c r="A142" s="36"/>
    </row>
    <row r="143" spans="1:1" x14ac:dyDescent="0.2">
      <c r="A143" s="36"/>
    </row>
    <row r="144" spans="1:1" x14ac:dyDescent="0.2">
      <c r="A144" s="34"/>
    </row>
    <row r="146" spans="1:1" x14ac:dyDescent="0.2">
      <c r="A146" s="36"/>
    </row>
    <row r="147" spans="1:1" x14ac:dyDescent="0.2">
      <c r="A147" s="34"/>
    </row>
    <row r="148" spans="1:1" x14ac:dyDescent="0.2">
      <c r="A148" s="34"/>
    </row>
    <row r="149" spans="1:1" x14ac:dyDescent="0.2">
      <c r="A149" s="34"/>
    </row>
    <row r="150" spans="1:1" x14ac:dyDescent="0.2">
      <c r="A150" s="34"/>
    </row>
    <row r="152" spans="1:1" x14ac:dyDescent="0.2">
      <c r="A152" s="36"/>
    </row>
    <row r="153" spans="1:1" x14ac:dyDescent="0.2">
      <c r="A153" s="34"/>
    </row>
    <row r="155" spans="1:1" x14ac:dyDescent="0.2">
      <c r="A155" s="36"/>
    </row>
    <row r="156" spans="1:1" x14ac:dyDescent="0.2">
      <c r="A156" s="34"/>
    </row>
    <row r="158" spans="1:1" x14ac:dyDescent="0.2">
      <c r="A158" s="36"/>
    </row>
    <row r="159" spans="1:1" x14ac:dyDescent="0.2">
      <c r="A159" s="34"/>
    </row>
    <row r="161" spans="1:1" x14ac:dyDescent="0.2">
      <c r="A161" s="36"/>
    </row>
    <row r="162" spans="1:1" x14ac:dyDescent="0.2">
      <c r="A162" s="34"/>
    </row>
    <row r="163" spans="1:1" x14ac:dyDescent="0.2">
      <c r="A163" s="39"/>
    </row>
    <row r="164" spans="1:1" x14ac:dyDescent="0.2">
      <c r="A164" s="39"/>
    </row>
    <row r="165" spans="1:1" x14ac:dyDescent="0.2">
      <c r="A165" s="34"/>
    </row>
    <row r="167" spans="1:1" x14ac:dyDescent="0.2">
      <c r="A167" s="36"/>
    </row>
    <row r="168" spans="1:1" x14ac:dyDescent="0.2">
      <c r="A168" s="34"/>
    </row>
    <row r="171" spans="1:1" x14ac:dyDescent="0.2">
      <c r="A171" s="36"/>
    </row>
    <row r="172" spans="1:1" x14ac:dyDescent="0.2">
      <c r="A172" s="34"/>
    </row>
    <row r="204" spans="1:1" ht="20.25" x14ac:dyDescent="0.3">
      <c r="A204" s="33"/>
    </row>
    <row r="206" spans="1:1" x14ac:dyDescent="0.2">
      <c r="A206" s="34"/>
    </row>
    <row r="208" spans="1:1" ht="16.5" x14ac:dyDescent="0.25">
      <c r="A208" s="35"/>
    </row>
    <row r="210" spans="1:1" x14ac:dyDescent="0.2">
      <c r="A210" s="36"/>
    </row>
    <row r="211" spans="1:1" x14ac:dyDescent="0.2">
      <c r="A211" s="34"/>
    </row>
    <row r="213" spans="1:1" x14ac:dyDescent="0.2">
      <c r="A213" s="34"/>
    </row>
    <row r="215" spans="1:1" x14ac:dyDescent="0.2">
      <c r="A215" s="34"/>
    </row>
    <row r="217" spans="1:1" x14ac:dyDescent="0.2">
      <c r="A217" s="37"/>
    </row>
    <row r="218" spans="1:1" x14ac:dyDescent="0.2">
      <c r="A218" s="38"/>
    </row>
    <row r="219" spans="1:1" x14ac:dyDescent="0.2">
      <c r="A219" s="34"/>
    </row>
    <row r="220" spans="1:1" x14ac:dyDescent="0.2">
      <c r="A220" s="34"/>
    </row>
    <row r="221" spans="1:1" x14ac:dyDescent="0.2">
      <c r="A221" s="34"/>
    </row>
    <row r="222" spans="1:1" x14ac:dyDescent="0.2">
      <c r="A222" s="38"/>
    </row>
    <row r="223" spans="1:1" x14ac:dyDescent="0.2">
      <c r="A223" s="34"/>
    </row>
    <row r="225" spans="1:1" x14ac:dyDescent="0.2">
      <c r="A225" s="37"/>
    </row>
    <row r="226" spans="1:1" x14ac:dyDescent="0.2">
      <c r="A226" s="34"/>
    </row>
    <row r="228" spans="1:1" x14ac:dyDescent="0.2">
      <c r="A228" s="34"/>
    </row>
    <row r="230" spans="1:1" x14ac:dyDescent="0.2">
      <c r="A230" s="37"/>
    </row>
    <row r="231" spans="1:1" x14ac:dyDescent="0.2">
      <c r="A231" s="34"/>
    </row>
    <row r="232" spans="1:1" x14ac:dyDescent="0.2">
      <c r="A232" s="34"/>
    </row>
    <row r="233" spans="1:1" x14ac:dyDescent="0.2">
      <c r="A233" s="36"/>
    </row>
    <row r="234" spans="1:1" x14ac:dyDescent="0.2">
      <c r="A234" s="34"/>
    </row>
    <row r="235" spans="1:1" x14ac:dyDescent="0.2">
      <c r="A235" s="36"/>
    </row>
    <row r="236" spans="1:1" x14ac:dyDescent="0.2">
      <c r="A236" s="34"/>
    </row>
    <row r="237" spans="1:1" x14ac:dyDescent="0.2">
      <c r="A237" s="36"/>
    </row>
    <row r="238" spans="1:1" x14ac:dyDescent="0.2">
      <c r="A238" s="34"/>
    </row>
    <row r="240" spans="1:1" x14ac:dyDescent="0.2">
      <c r="A240" s="38"/>
    </row>
    <row r="241" spans="1:1" x14ac:dyDescent="0.2">
      <c r="A241" s="34"/>
    </row>
    <row r="243" spans="1:1" x14ac:dyDescent="0.2">
      <c r="A243" s="37"/>
    </row>
    <row r="244" spans="1:1" x14ac:dyDescent="0.2">
      <c r="A244" s="34"/>
    </row>
    <row r="245" spans="1:1" x14ac:dyDescent="0.2">
      <c r="A245" s="34"/>
    </row>
    <row r="246" spans="1:1" x14ac:dyDescent="0.2">
      <c r="A246" s="34"/>
    </row>
    <row r="247" spans="1:1" x14ac:dyDescent="0.2">
      <c r="A247" s="34"/>
    </row>
    <row r="248" spans="1:1" x14ac:dyDescent="0.2">
      <c r="A248" s="34"/>
    </row>
    <row r="250" spans="1:1" x14ac:dyDescent="0.2">
      <c r="A250" s="37"/>
    </row>
    <row r="251" spans="1:1" x14ac:dyDescent="0.2">
      <c r="A251" s="34"/>
    </row>
    <row r="252" spans="1:1" x14ac:dyDescent="0.2">
      <c r="A252" s="34"/>
    </row>
    <row r="254" spans="1:1" x14ac:dyDescent="0.2">
      <c r="A254" s="34"/>
    </row>
    <row r="255" spans="1:1" x14ac:dyDescent="0.2">
      <c r="A255" s="34"/>
    </row>
    <row r="257" spans="1:1" x14ac:dyDescent="0.2">
      <c r="A257" s="37"/>
    </row>
    <row r="258" spans="1:1" x14ac:dyDescent="0.2">
      <c r="A258" s="34"/>
    </row>
    <row r="259" spans="1:1" x14ac:dyDescent="0.2">
      <c r="A259" s="39"/>
    </row>
    <row r="260" spans="1:1" x14ac:dyDescent="0.2">
      <c r="A260" s="39"/>
    </row>
    <row r="261" spans="1:1" x14ac:dyDescent="0.2">
      <c r="A261" s="39"/>
    </row>
    <row r="262" spans="1:1" x14ac:dyDescent="0.2">
      <c r="A262" s="39"/>
    </row>
    <row r="264" spans="1:1" ht="16.5" x14ac:dyDescent="0.25">
      <c r="A264" s="35"/>
    </row>
    <row r="265" spans="1:1" x14ac:dyDescent="0.2">
      <c r="A265" s="34"/>
    </row>
    <row r="267" spans="1:1" x14ac:dyDescent="0.2">
      <c r="A267" s="36"/>
    </row>
    <row r="268" spans="1:1" x14ac:dyDescent="0.2">
      <c r="A268" s="37"/>
    </row>
    <row r="269" spans="1:1" x14ac:dyDescent="0.2">
      <c r="A269" s="34"/>
    </row>
    <row r="270" spans="1:1" x14ac:dyDescent="0.2">
      <c r="A270" s="34"/>
    </row>
    <row r="272" spans="1:1" x14ac:dyDescent="0.2">
      <c r="A272" s="34"/>
    </row>
    <row r="274" spans="1:1" x14ac:dyDescent="0.2">
      <c r="A274" s="37"/>
    </row>
    <row r="275" spans="1:1" x14ac:dyDescent="0.2">
      <c r="A275" s="34"/>
    </row>
    <row r="276" spans="1:1" x14ac:dyDescent="0.2">
      <c r="A276" s="36"/>
    </row>
    <row r="277" spans="1:1" x14ac:dyDescent="0.2">
      <c r="A277" s="37"/>
    </row>
    <row r="278" spans="1:1" x14ac:dyDescent="0.2">
      <c r="A278" s="34"/>
    </row>
    <row r="280" spans="1:1" x14ac:dyDescent="0.2">
      <c r="A280" s="37"/>
    </row>
    <row r="281" spans="1:1" x14ac:dyDescent="0.2">
      <c r="A281" s="34"/>
    </row>
    <row r="282" spans="1:1" x14ac:dyDescent="0.2">
      <c r="A282" s="34"/>
    </row>
    <row r="283" spans="1:1" x14ac:dyDescent="0.2">
      <c r="A283" s="34"/>
    </row>
    <row r="284" spans="1:1" x14ac:dyDescent="0.2">
      <c r="A284" s="34"/>
    </row>
    <row r="286" spans="1:1" x14ac:dyDescent="0.2">
      <c r="A286" s="37"/>
    </row>
    <row r="287" spans="1:1" x14ac:dyDescent="0.2">
      <c r="A287" s="34"/>
    </row>
    <row r="289" spans="1:1" x14ac:dyDescent="0.2">
      <c r="A289" s="37"/>
    </row>
    <row r="290" spans="1:1" x14ac:dyDescent="0.2">
      <c r="A290" s="34"/>
    </row>
    <row r="292" spans="1:1" x14ac:dyDescent="0.2">
      <c r="A292" s="37"/>
    </row>
    <row r="293" spans="1:1" x14ac:dyDescent="0.2">
      <c r="A293" s="34"/>
    </row>
    <row r="295" spans="1:1" x14ac:dyDescent="0.2">
      <c r="A295" s="37"/>
    </row>
    <row r="296" spans="1:1" x14ac:dyDescent="0.2">
      <c r="A296" s="34"/>
    </row>
    <row r="297" spans="1:1" x14ac:dyDescent="0.2">
      <c r="A297" s="39"/>
    </row>
    <row r="298" spans="1:1" x14ac:dyDescent="0.2">
      <c r="A298" s="39"/>
    </row>
    <row r="299" spans="1:1" x14ac:dyDescent="0.2">
      <c r="A299" s="34"/>
    </row>
    <row r="301" spans="1:1" x14ac:dyDescent="0.2">
      <c r="A301" s="37"/>
    </row>
    <row r="302" spans="1:1" x14ac:dyDescent="0.2">
      <c r="A302" s="34"/>
    </row>
    <row r="305" spans="1:1" x14ac:dyDescent="0.2">
      <c r="A305" s="37"/>
    </row>
    <row r="306" spans="1:1" x14ac:dyDescent="0.2">
      <c r="A306" s="34"/>
    </row>
  </sheetData>
  <sheetProtection password="856D" sheet="1" objects="1" scenarios="1" selectLockedCells="1"/>
  <customSheetViews>
    <customSheetView guid="{DEA5EAA8-A663-47DF-913C-9D569C9D093A}" showRuler="0">
      <selection activeCell="A4" sqref="A4"/>
      <pageMargins left="0.75" right="0.75" top="1" bottom="1" header="0.5" footer="0.5"/>
      <pageSetup paperSize="9" scale="93" orientation="landscape" r:id="rId1"/>
      <headerFooter alignWithMargins="0"/>
    </customSheetView>
    <customSheetView guid="{1018C8DD-9EAC-4AC1-BE57-A4D737270C36}" showRuler="0">
      <selection activeCell="A4" sqref="A4"/>
      <pageMargins left="0.75" right="0.75" top="1" bottom="1" header="0.5" footer="0.5"/>
      <pageSetup paperSize="9" scale="93" orientation="landscape" r:id="rId2"/>
      <headerFooter alignWithMargins="0"/>
    </customSheetView>
  </customSheetViews>
  <phoneticPr fontId="2" type="noConversion"/>
  <pageMargins left="0.75" right="0.75" top="1" bottom="1" header="0.5" footer="0.5"/>
  <pageSetup paperSize="9" scale="93"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9"/>
  <sheetViews>
    <sheetView showGridLines="0" zoomScaleNormal="100" zoomScaleSheetLayoutView="100" workbookViewId="0">
      <pane ySplit="4" topLeftCell="A5" activePane="bottomLeft" state="frozen"/>
      <selection activeCell="B19" sqref="B19"/>
      <selection pane="bottomLeft" activeCell="B20" sqref="B20"/>
    </sheetView>
  </sheetViews>
  <sheetFormatPr defaultRowHeight="12.75" x14ac:dyDescent="0.2"/>
  <cols>
    <col min="1" max="1" width="47.7109375" customWidth="1"/>
    <col min="2" max="3" width="15.7109375" customWidth="1"/>
    <col min="4" max="4" width="47.7109375" customWidth="1"/>
    <col min="5" max="6" width="15.7109375" customWidth="1"/>
  </cols>
  <sheetData>
    <row r="1" spans="1:6" ht="13.5" thickBot="1" x14ac:dyDescent="0.25">
      <c r="A1" s="404" t="str">
        <f>Alg.gegevens!B5</f>
        <v>&lt;&lt; Naam media-instelling &gt;&gt;</v>
      </c>
      <c r="B1" s="405"/>
      <c r="C1" s="405"/>
      <c r="D1" s="405"/>
      <c r="E1" s="405"/>
      <c r="F1" s="406"/>
    </row>
    <row r="2" spans="1:6" ht="13.5" thickBot="1" x14ac:dyDescent="0.25">
      <c r="A2" s="126" t="str">
        <f>"I. Jaarrekening / Balans "&amp;Alg.gegevens!B2</f>
        <v>I. Jaarrekening / Balans 2024</v>
      </c>
      <c r="B2" s="413" t="s">
        <v>52</v>
      </c>
      <c r="C2" s="414"/>
      <c r="D2" s="127"/>
      <c r="E2" s="413" t="s">
        <v>52</v>
      </c>
      <c r="F2" s="414"/>
    </row>
    <row r="3" spans="1:6" ht="13.5" thickBot="1" x14ac:dyDescent="0.25"/>
    <row r="4" spans="1:6" ht="13.5" thickBot="1" x14ac:dyDescent="0.25">
      <c r="A4" s="83" t="s">
        <v>5</v>
      </c>
      <c r="B4" s="68">
        <f>Alg.gegevens!B2</f>
        <v>2024</v>
      </c>
      <c r="C4" s="73">
        <f>B4-1</f>
        <v>2023</v>
      </c>
      <c r="D4" s="83" t="s">
        <v>6</v>
      </c>
      <c r="E4" s="68">
        <f>Alg.gegevens!B2</f>
        <v>2024</v>
      </c>
      <c r="F4" s="73">
        <f>E4-1</f>
        <v>2023</v>
      </c>
    </row>
    <row r="5" spans="1:6" x14ac:dyDescent="0.2">
      <c r="A5" s="11" t="s">
        <v>7</v>
      </c>
      <c r="B5" s="3"/>
      <c r="C5" s="4"/>
      <c r="D5" s="11" t="s">
        <v>251</v>
      </c>
      <c r="E5" s="3"/>
      <c r="F5" s="4"/>
    </row>
    <row r="6" spans="1:6" x14ac:dyDescent="0.2">
      <c r="A6" s="11"/>
      <c r="B6" s="3"/>
      <c r="C6" s="4"/>
      <c r="D6" s="11"/>
      <c r="E6" s="3"/>
      <c r="F6" s="4"/>
    </row>
    <row r="7" spans="1:6" x14ac:dyDescent="0.2">
      <c r="A7" s="11" t="s">
        <v>8</v>
      </c>
      <c r="B7" s="3"/>
      <c r="C7" s="4"/>
      <c r="D7" s="11" t="s">
        <v>252</v>
      </c>
      <c r="E7" s="3"/>
      <c r="F7" s="4"/>
    </row>
    <row r="8" spans="1:6" x14ac:dyDescent="0.2">
      <c r="A8" s="10" t="s">
        <v>14</v>
      </c>
      <c r="B8" s="265">
        <v>0</v>
      </c>
      <c r="C8" s="266">
        <v>0</v>
      </c>
      <c r="D8" s="10" t="s">
        <v>33</v>
      </c>
      <c r="E8" s="280">
        <v>0</v>
      </c>
      <c r="F8" s="165">
        <v>0</v>
      </c>
    </row>
    <row r="9" spans="1:6" x14ac:dyDescent="0.2">
      <c r="A9" s="10" t="s">
        <v>9</v>
      </c>
      <c r="B9" s="265">
        <v>0</v>
      </c>
      <c r="C9" s="266">
        <v>0</v>
      </c>
      <c r="D9" s="10" t="s">
        <v>34</v>
      </c>
      <c r="E9" s="164">
        <v>0</v>
      </c>
      <c r="F9" s="165">
        <v>0</v>
      </c>
    </row>
    <row r="10" spans="1:6" x14ac:dyDescent="0.2">
      <c r="A10" s="10" t="s">
        <v>10</v>
      </c>
      <c r="B10" s="265">
        <v>0</v>
      </c>
      <c r="C10" s="266">
        <v>0</v>
      </c>
      <c r="D10" s="10" t="s">
        <v>49</v>
      </c>
      <c r="E10" s="164">
        <v>0</v>
      </c>
      <c r="F10" s="165">
        <v>0</v>
      </c>
    </row>
    <row r="11" spans="1:6" x14ac:dyDescent="0.2">
      <c r="A11" s="10" t="s">
        <v>11</v>
      </c>
      <c r="B11" s="265">
        <v>0</v>
      </c>
      <c r="C11" s="266">
        <v>0</v>
      </c>
      <c r="D11" s="54" t="s">
        <v>208</v>
      </c>
      <c r="E11" s="166">
        <v>0</v>
      </c>
      <c r="F11" s="167">
        <v>0</v>
      </c>
    </row>
    <row r="12" spans="1:6" ht="25.5" x14ac:dyDescent="0.2">
      <c r="A12" s="53" t="s">
        <v>53</v>
      </c>
      <c r="B12" s="267">
        <v>0</v>
      </c>
      <c r="C12" s="268">
        <v>0</v>
      </c>
      <c r="D12" s="69" t="s">
        <v>35</v>
      </c>
      <c r="E12" s="86">
        <f>SUM(E8:E11)</f>
        <v>0</v>
      </c>
      <c r="F12" s="84">
        <f>SUM(F8:F11)</f>
        <v>0</v>
      </c>
    </row>
    <row r="13" spans="1:6" x14ac:dyDescent="0.2">
      <c r="A13" s="52" t="s">
        <v>50</v>
      </c>
      <c r="B13" s="269">
        <f>SUM(B8:B12)</f>
        <v>0</v>
      </c>
      <c r="C13" s="270">
        <f>SUM(C8:C12)</f>
        <v>0</v>
      </c>
      <c r="D13" s="11" t="s">
        <v>253</v>
      </c>
      <c r="E13" s="87"/>
      <c r="F13" s="8"/>
    </row>
    <row r="14" spans="1:6" x14ac:dyDescent="0.2">
      <c r="A14" s="10"/>
      <c r="B14" s="87"/>
      <c r="C14" s="8"/>
      <c r="D14" s="373" t="s">
        <v>217</v>
      </c>
      <c r="E14" s="164">
        <v>0</v>
      </c>
      <c r="F14" s="165">
        <v>0</v>
      </c>
    </row>
    <row r="15" spans="1:6" x14ac:dyDescent="0.2">
      <c r="A15" s="11" t="s">
        <v>16</v>
      </c>
      <c r="B15" s="87"/>
      <c r="C15" s="8"/>
      <c r="D15" s="374" t="s">
        <v>218</v>
      </c>
      <c r="E15" s="166">
        <v>0</v>
      </c>
      <c r="F15" s="167">
        <v>0</v>
      </c>
    </row>
    <row r="16" spans="1:6" x14ac:dyDescent="0.2">
      <c r="A16" s="10" t="s">
        <v>17</v>
      </c>
      <c r="B16" s="265">
        <v>0</v>
      </c>
      <c r="C16" s="266">
        <v>0</v>
      </c>
      <c r="D16" s="11" t="s">
        <v>36</v>
      </c>
      <c r="E16" s="86">
        <f>SUM(E14:E15)</f>
        <v>0</v>
      </c>
      <c r="F16" s="84">
        <f>SUM(F14:F15)</f>
        <v>0</v>
      </c>
    </row>
    <row r="17" spans="1:6" x14ac:dyDescent="0.2">
      <c r="A17" s="10" t="s">
        <v>18</v>
      </c>
      <c r="B17" s="265">
        <v>0</v>
      </c>
      <c r="C17" s="266">
        <v>0</v>
      </c>
      <c r="D17" s="10"/>
      <c r="E17" s="87"/>
      <c r="F17" s="8"/>
    </row>
    <row r="18" spans="1:6" x14ac:dyDescent="0.2">
      <c r="A18" s="54" t="s">
        <v>19</v>
      </c>
      <c r="B18" s="267">
        <v>0</v>
      </c>
      <c r="C18" s="268">
        <v>0</v>
      </c>
      <c r="D18" s="11" t="s">
        <v>51</v>
      </c>
      <c r="E18" s="87"/>
      <c r="F18" s="8"/>
    </row>
    <row r="19" spans="1:6" x14ac:dyDescent="0.2">
      <c r="A19" s="52" t="s">
        <v>15</v>
      </c>
      <c r="B19" s="269">
        <f>SUM(B16:B18)</f>
        <v>0</v>
      </c>
      <c r="C19" s="270">
        <f>SUM(C16:C18)</f>
        <v>0</v>
      </c>
      <c r="D19" s="10" t="s">
        <v>37</v>
      </c>
      <c r="E19" s="164">
        <v>0</v>
      </c>
      <c r="F19" s="165">
        <v>0</v>
      </c>
    </row>
    <row r="20" spans="1:6" x14ac:dyDescent="0.2">
      <c r="A20" s="6"/>
      <c r="B20" s="87"/>
      <c r="C20" s="8"/>
      <c r="D20" s="10" t="s">
        <v>38</v>
      </c>
      <c r="E20" s="164">
        <v>0</v>
      </c>
      <c r="F20" s="165">
        <v>0</v>
      </c>
    </row>
    <row r="21" spans="1:6" x14ac:dyDescent="0.2">
      <c r="A21" s="6"/>
      <c r="B21" s="87"/>
      <c r="C21" s="8"/>
      <c r="D21" s="10" t="s">
        <v>39</v>
      </c>
      <c r="E21" s="164">
        <v>0</v>
      </c>
      <c r="F21" s="165">
        <v>0</v>
      </c>
    </row>
    <row r="22" spans="1:6" x14ac:dyDescent="0.2">
      <c r="A22" s="11" t="s">
        <v>27</v>
      </c>
      <c r="B22" s="87"/>
      <c r="C22" s="8"/>
      <c r="D22" s="10" t="s">
        <v>22</v>
      </c>
      <c r="E22" s="164">
        <v>0</v>
      </c>
      <c r="F22" s="165">
        <v>0</v>
      </c>
    </row>
    <row r="23" spans="1:6" x14ac:dyDescent="0.2">
      <c r="A23" s="11"/>
      <c r="B23" s="87"/>
      <c r="C23" s="8"/>
      <c r="D23" s="54" t="s">
        <v>40</v>
      </c>
      <c r="E23" s="166">
        <v>0</v>
      </c>
      <c r="F23" s="167">
        <v>0</v>
      </c>
    </row>
    <row r="24" spans="1:6" x14ac:dyDescent="0.2">
      <c r="A24" s="54" t="s">
        <v>20</v>
      </c>
      <c r="B24" s="267">
        <v>0</v>
      </c>
      <c r="C24" s="268">
        <v>0</v>
      </c>
      <c r="D24" s="11" t="s">
        <v>41</v>
      </c>
      <c r="E24" s="86">
        <f>SUM(E19:E23)</f>
        <v>0</v>
      </c>
      <c r="F24" s="84">
        <f>SUM(F19:F23)</f>
        <v>0</v>
      </c>
    </row>
    <row r="25" spans="1:6" x14ac:dyDescent="0.2">
      <c r="A25" s="52" t="s">
        <v>28</v>
      </c>
      <c r="B25" s="269">
        <f>SUM(B24)</f>
        <v>0</v>
      </c>
      <c r="C25" s="270">
        <f>SUM(C24)</f>
        <v>0</v>
      </c>
      <c r="D25" s="10"/>
      <c r="E25" s="87"/>
      <c r="F25" s="8"/>
    </row>
    <row r="26" spans="1:6" x14ac:dyDescent="0.2">
      <c r="A26" s="10"/>
      <c r="B26" s="87"/>
      <c r="C26" s="8"/>
      <c r="D26" s="10"/>
      <c r="E26" s="3"/>
      <c r="F26" s="4"/>
    </row>
    <row r="27" spans="1:6" x14ac:dyDescent="0.2">
      <c r="A27" s="11" t="s">
        <v>29</v>
      </c>
      <c r="B27" s="87"/>
      <c r="C27" s="8"/>
      <c r="D27" s="11" t="s">
        <v>242</v>
      </c>
      <c r="E27" s="87"/>
      <c r="F27" s="8"/>
    </row>
    <row r="28" spans="1:6" x14ac:dyDescent="0.2">
      <c r="A28" s="10" t="s">
        <v>21</v>
      </c>
      <c r="B28" s="265">
        <v>0</v>
      </c>
      <c r="C28" s="266">
        <v>0</v>
      </c>
      <c r="D28" s="10" t="s">
        <v>37</v>
      </c>
      <c r="E28" s="164">
        <v>0</v>
      </c>
      <c r="F28" s="165">
        <v>0</v>
      </c>
    </row>
    <row r="29" spans="1:6" x14ac:dyDescent="0.2">
      <c r="A29" s="10" t="s">
        <v>22</v>
      </c>
      <c r="B29" s="265">
        <v>0</v>
      </c>
      <c r="C29" s="266">
        <v>0</v>
      </c>
      <c r="D29" s="10" t="s">
        <v>38</v>
      </c>
      <c r="E29" s="164">
        <v>0</v>
      </c>
      <c r="F29" s="165">
        <v>0</v>
      </c>
    </row>
    <row r="30" spans="1:6" x14ac:dyDescent="0.2">
      <c r="A30" s="10" t="s">
        <v>23</v>
      </c>
      <c r="B30" s="265">
        <v>0</v>
      </c>
      <c r="C30" s="266">
        <v>0</v>
      </c>
      <c r="D30" s="10" t="s">
        <v>42</v>
      </c>
      <c r="E30" s="164">
        <v>0</v>
      </c>
      <c r="F30" s="165">
        <v>0</v>
      </c>
    </row>
    <row r="31" spans="1:6" x14ac:dyDescent="0.2">
      <c r="A31" s="54" t="s">
        <v>24</v>
      </c>
      <c r="B31" s="267">
        <v>0</v>
      </c>
      <c r="C31" s="268">
        <v>0</v>
      </c>
      <c r="D31" s="10" t="s">
        <v>22</v>
      </c>
      <c r="E31" s="164">
        <v>0</v>
      </c>
      <c r="F31" s="165">
        <v>0</v>
      </c>
    </row>
    <row r="32" spans="1:6" x14ac:dyDescent="0.2">
      <c r="A32" s="52" t="s">
        <v>30</v>
      </c>
      <c r="B32" s="269">
        <f>SUM(B28:B31)</f>
        <v>0</v>
      </c>
      <c r="C32" s="270">
        <f>SUM(C28:C31)</f>
        <v>0</v>
      </c>
      <c r="D32" s="10" t="s">
        <v>40</v>
      </c>
      <c r="E32" s="164">
        <v>0</v>
      </c>
      <c r="F32" s="165">
        <v>0</v>
      </c>
    </row>
    <row r="33" spans="1:6" x14ac:dyDescent="0.2">
      <c r="A33" s="10"/>
      <c r="B33" s="87"/>
      <c r="C33" s="8"/>
      <c r="D33" s="54" t="s">
        <v>43</v>
      </c>
      <c r="E33" s="166">
        <v>0</v>
      </c>
      <c r="F33" s="167">
        <v>0</v>
      </c>
    </row>
    <row r="34" spans="1:6" x14ac:dyDescent="0.2">
      <c r="A34" s="10"/>
      <c r="B34" s="87"/>
      <c r="C34" s="8"/>
      <c r="D34" s="52" t="s">
        <v>243</v>
      </c>
      <c r="E34" s="86">
        <f>SUM(E28:E33)</f>
        <v>0</v>
      </c>
      <c r="F34" s="84">
        <f>SUM(F28:F33)</f>
        <v>0</v>
      </c>
    </row>
    <row r="35" spans="1:6" x14ac:dyDescent="0.2">
      <c r="A35" s="11" t="s">
        <v>25</v>
      </c>
      <c r="B35" s="87"/>
      <c r="C35" s="8"/>
      <c r="D35" s="5"/>
      <c r="E35" s="3"/>
      <c r="F35" s="4"/>
    </row>
    <row r="36" spans="1:6" x14ac:dyDescent="0.2">
      <c r="A36" s="54" t="s">
        <v>26</v>
      </c>
      <c r="B36" s="267">
        <v>0</v>
      </c>
      <c r="C36" s="268">
        <v>0</v>
      </c>
      <c r="D36" s="10"/>
      <c r="E36" s="87"/>
      <c r="F36" s="8"/>
    </row>
    <row r="37" spans="1:6" x14ac:dyDescent="0.2">
      <c r="A37" s="52" t="s">
        <v>31</v>
      </c>
      <c r="B37" s="269">
        <f>SUM(B36)</f>
        <v>0</v>
      </c>
      <c r="C37" s="270">
        <f>SUM(C36)</f>
        <v>0</v>
      </c>
      <c r="D37" s="10"/>
      <c r="E37" s="87"/>
      <c r="F37" s="8"/>
    </row>
    <row r="38" spans="1:6" ht="13.5" thickBot="1" x14ac:dyDescent="0.25">
      <c r="A38" s="56"/>
      <c r="B38" s="88"/>
      <c r="C38" s="55"/>
      <c r="D38" s="56"/>
      <c r="E38" s="88"/>
      <c r="F38" s="55"/>
    </row>
    <row r="39" spans="1:6" ht="15" customHeight="1" thickTop="1" thickBot="1" x14ac:dyDescent="0.25">
      <c r="A39" s="70" t="s">
        <v>32</v>
      </c>
      <c r="B39" s="82">
        <f>B13+B19+B25+B32+B37</f>
        <v>0</v>
      </c>
      <c r="C39" s="271">
        <f>C13+C19+C25+C32+C37</f>
        <v>0</v>
      </c>
      <c r="D39" s="70" t="s">
        <v>44</v>
      </c>
      <c r="E39" s="89">
        <f>E34+E24+E16+E12</f>
        <v>0</v>
      </c>
      <c r="F39" s="85">
        <f>F34+F24+F16+F12</f>
        <v>0</v>
      </c>
    </row>
    <row r="40" spans="1:6" ht="13.5" thickBot="1" x14ac:dyDescent="0.25">
      <c r="A40" s="2"/>
      <c r="B40" s="1"/>
      <c r="C40" s="1"/>
      <c r="D40" s="2"/>
      <c r="E40" s="1"/>
      <c r="F40" s="1"/>
    </row>
    <row r="41" spans="1:6" x14ac:dyDescent="0.2">
      <c r="A41" s="43" t="s">
        <v>45</v>
      </c>
      <c r="B41" s="44"/>
      <c r="C41" s="40"/>
      <c r="D41" s="49" t="s">
        <v>82</v>
      </c>
      <c r="E41" s="50"/>
      <c r="F41" s="51"/>
    </row>
    <row r="42" spans="1:6" x14ac:dyDescent="0.2">
      <c r="A42" s="45" t="s">
        <v>46</v>
      </c>
      <c r="B42" s="7">
        <f>B39</f>
        <v>0</v>
      </c>
      <c r="C42" s="8">
        <f>C39</f>
        <v>0</v>
      </c>
      <c r="D42" s="407" t="s">
        <v>241</v>
      </c>
      <c r="E42" s="408"/>
      <c r="F42" s="409"/>
    </row>
    <row r="43" spans="1:6" x14ac:dyDescent="0.2">
      <c r="A43" s="45" t="s">
        <v>47</v>
      </c>
      <c r="B43" s="7">
        <f>E39</f>
        <v>0</v>
      </c>
      <c r="C43" s="8">
        <f>F39</f>
        <v>0</v>
      </c>
      <c r="D43" s="407"/>
      <c r="E43" s="408"/>
      <c r="F43" s="409"/>
    </row>
    <row r="44" spans="1:6" ht="13.5" thickBot="1" x14ac:dyDescent="0.25">
      <c r="A44" s="56"/>
      <c r="B44" s="57"/>
      <c r="C44" s="58"/>
      <c r="D44" s="10"/>
      <c r="E44" s="1"/>
      <c r="F44" s="4"/>
    </row>
    <row r="45" spans="1:6" ht="13.5" thickTop="1" x14ac:dyDescent="0.2">
      <c r="A45" s="45" t="s">
        <v>48</v>
      </c>
      <c r="B45" s="7">
        <f>B42-B43</f>
        <v>0</v>
      </c>
      <c r="C45" s="8">
        <f>C42-C43</f>
        <v>0</v>
      </c>
      <c r="D45" s="407" t="s">
        <v>240</v>
      </c>
      <c r="E45" s="408"/>
      <c r="F45" s="409"/>
    </row>
    <row r="46" spans="1:6" ht="13.5" thickBot="1" x14ac:dyDescent="0.25">
      <c r="A46" s="46"/>
      <c r="B46" s="47"/>
      <c r="C46" s="48"/>
      <c r="D46" s="410"/>
      <c r="E46" s="411"/>
      <c r="F46" s="412"/>
    </row>
    <row r="48" spans="1:6" x14ac:dyDescent="0.2">
      <c r="A48" s="175" t="s">
        <v>349</v>
      </c>
      <c r="B48" s="378" t="str">
        <f>IF(E34=0,"",(B25+B32+B39)/E34)</f>
        <v/>
      </c>
      <c r="C48" s="378" t="str">
        <f>IF(F34=0,"",(C25+C32+C39)/F34)</f>
        <v/>
      </c>
    </row>
    <row r="49" spans="1:3" x14ac:dyDescent="0.2">
      <c r="A49" s="175" t="s">
        <v>350</v>
      </c>
      <c r="B49" s="379" t="str">
        <f>IF(E39=0,"",E12/E39)</f>
        <v/>
      </c>
      <c r="C49" s="379" t="str">
        <f>IF(F39=0,"",F12/F39)</f>
        <v/>
      </c>
    </row>
  </sheetData>
  <sheetProtection algorithmName="SHA-512" hashValue="HWMSxRKdaiOIG0E0e/x2lqonLe/nFNu6GrBiFKUfJHBjBLzqfoVlc/Ibj3aqtrsKi8sQoPWWaivqopRKhcphEA==" saltValue="kZJg7i2Q0FPFKlY9ASP5zQ==" spinCount="100000" sheet="1" objects="1" scenarios="1"/>
  <customSheetViews>
    <customSheetView guid="{DEA5EAA8-A663-47DF-913C-9D569C9D093A}" fitToPage="1" showRuler="0">
      <selection activeCell="C1" sqref="C1:C2"/>
      <pageMargins left="0.78740157480314965" right="0.78740157480314965" top="0.59055118110236227" bottom="0.59055118110236227" header="0.31496062992125984" footer="0.31496062992125984"/>
      <pageSetup paperSize="9" scale="81" orientation="landscape" r:id="rId1"/>
      <headerFooter alignWithMargins="0"/>
    </customSheetView>
    <customSheetView guid="{1018C8DD-9EAC-4AC1-BE57-A4D737270C36}" fitToPage="1" showRuler="0" topLeftCell="A10">
      <selection activeCell="A4" sqref="A4"/>
      <pageMargins left="0.78740157480314965" right="0.78740157480314965" top="0.59055118110236227" bottom="0.59055118110236227" header="0.31496062992125984" footer="0.31496062992125984"/>
      <pageSetup paperSize="9" scale="81" orientation="landscape" r:id="rId2"/>
      <headerFooter alignWithMargins="0"/>
    </customSheetView>
  </customSheetViews>
  <mergeCells count="5">
    <mergeCell ref="A1:F1"/>
    <mergeCell ref="D42:F43"/>
    <mergeCell ref="D45:F46"/>
    <mergeCell ref="B2:C2"/>
    <mergeCell ref="E2:F2"/>
  </mergeCells>
  <phoneticPr fontId="2" type="noConversion"/>
  <conditionalFormatting sqref="B45:C45">
    <cfRule type="cellIs" dxfId="8" priority="1" stopIfTrue="1" operator="notEqual">
      <formula>0</formula>
    </cfRule>
  </conditionalFormatting>
  <pageMargins left="0.78740157480314965" right="0.39370078740157483" top="0.59055118110236227" bottom="0.59055118110236227" header="0.39370078740157483" footer="0.39370078740157483"/>
  <pageSetup paperSize="9" scale="84" orientation="landscape" r:id="rId3"/>
  <headerFooter alignWithMargins="0">
    <oddHeader>&amp;CJAARREKENING</oddHeader>
    <oddFooter>&amp;C&amp;8Handboek Financiële Verantwoording Publieke Lokale Media-instellingen februari 2009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61"/>
  <sheetViews>
    <sheetView showGridLines="0" zoomScaleNormal="100" zoomScaleSheetLayoutView="100" workbookViewId="0">
      <pane ySplit="4" topLeftCell="A5" activePane="bottomLeft" state="frozen"/>
      <selection activeCell="B19" sqref="B19"/>
      <selection pane="bottomLeft" activeCell="B7" sqref="B7"/>
    </sheetView>
  </sheetViews>
  <sheetFormatPr defaultRowHeight="12.75" x14ac:dyDescent="0.2"/>
  <cols>
    <col min="1" max="1" width="57.140625" customWidth="1"/>
    <col min="2" max="3" width="15.7109375" customWidth="1"/>
  </cols>
  <sheetData>
    <row r="1" spans="1:5" ht="13.5" thickBot="1" x14ac:dyDescent="0.25">
      <c r="A1" s="404" t="str">
        <f>Alg.gegevens!B5</f>
        <v>&lt;&lt; Naam media-instelling &gt;&gt;</v>
      </c>
      <c r="B1" s="405"/>
      <c r="C1" s="406"/>
    </row>
    <row r="2" spans="1:5" ht="13.5" thickBot="1" x14ac:dyDescent="0.25">
      <c r="A2" s="126" t="str">
        <f>"II. Jaarrekening / Exploitatierekening "&amp;Alg.gegevens!B2</f>
        <v>II. Jaarrekening / Exploitatierekening 2024</v>
      </c>
      <c r="B2" s="413" t="s">
        <v>52</v>
      </c>
      <c r="C2" s="414"/>
    </row>
    <row r="3" spans="1:5" ht="13.5" thickBot="1" x14ac:dyDescent="0.25"/>
    <row r="4" spans="1:5" ht="13.5" thickBot="1" x14ac:dyDescent="0.25">
      <c r="A4" s="71"/>
      <c r="B4" s="68">
        <f>Alg.gegevens!B2</f>
        <v>2024</v>
      </c>
      <c r="C4" s="68">
        <f>B4-1</f>
        <v>2023</v>
      </c>
    </row>
    <row r="5" spans="1:5" x14ac:dyDescent="0.2">
      <c r="A5" s="60" t="s">
        <v>54</v>
      </c>
      <c r="B5" s="61"/>
      <c r="C5" s="61"/>
    </row>
    <row r="6" spans="1:5" x14ac:dyDescent="0.2">
      <c r="A6" s="78" t="s">
        <v>282</v>
      </c>
      <c r="B6" s="79"/>
      <c r="C6" s="79"/>
    </row>
    <row r="7" spans="1:5" x14ac:dyDescent="0.2">
      <c r="A7" s="77" t="s">
        <v>283</v>
      </c>
      <c r="B7" s="164">
        <v>0</v>
      </c>
      <c r="C7" s="164">
        <v>0</v>
      </c>
      <c r="E7" t="str">
        <f>IF(B7=0,"","Graag ontvangen wij een kopie van de bekostigingsverklaring/subsidiebeschikking.")</f>
        <v/>
      </c>
    </row>
    <row r="8" spans="1:5" x14ac:dyDescent="0.2">
      <c r="A8" s="77" t="s">
        <v>353</v>
      </c>
      <c r="B8" s="164">
        <v>0</v>
      </c>
      <c r="C8" s="164">
        <v>0</v>
      </c>
      <c r="E8" t="str">
        <f>IF(B8=0,"","Graag ontvangen wij een nadere toelichting bij deze post in de specificatie gemeentelijke bekostiging.")</f>
        <v/>
      </c>
    </row>
    <row r="9" spans="1:5" x14ac:dyDescent="0.2">
      <c r="A9" s="80" t="s">
        <v>354</v>
      </c>
      <c r="B9" s="164">
        <v>0</v>
      </c>
      <c r="C9" s="164">
        <v>0</v>
      </c>
      <c r="E9" t="str">
        <f>IF(B9=0,"","Graag ontvangen wij een nadere toelichting bij deze post, bijvoorbeeld in een begeleidende e-mail bij de financiële verantwoording.")</f>
        <v/>
      </c>
    </row>
    <row r="10" spans="1:5" x14ac:dyDescent="0.2">
      <c r="B10" s="79"/>
      <c r="C10" s="79"/>
    </row>
    <row r="11" spans="1:5" x14ac:dyDescent="0.2">
      <c r="A11" s="10" t="s">
        <v>55</v>
      </c>
      <c r="B11" s="164">
        <v>0</v>
      </c>
      <c r="C11" s="164">
        <v>0</v>
      </c>
      <c r="E11" t="str">
        <f>IF(B11=0,"","Reclamebaten hoeven niet nader te worden gespecificeerd.")</f>
        <v/>
      </c>
    </row>
    <row r="12" spans="1:5" x14ac:dyDescent="0.2">
      <c r="A12" s="10" t="s">
        <v>56</v>
      </c>
      <c r="B12" s="164">
        <v>0</v>
      </c>
      <c r="C12" s="164">
        <v>0</v>
      </c>
      <c r="E12" t="str">
        <f>IF(B12=0,"","Bijdragen van derden dienen te worden gespecificeerd conform model III.")</f>
        <v/>
      </c>
    </row>
    <row r="13" spans="1:5" x14ac:dyDescent="0.2">
      <c r="A13" s="10" t="s">
        <v>57</v>
      </c>
      <c r="B13" s="164">
        <v>0</v>
      </c>
      <c r="C13" s="164">
        <v>0</v>
      </c>
      <c r="E13" t="str">
        <f>IF(B13=0,"","Baten uit nevenactiviteiten dienen te worden gespecificeerd conform model IV.")</f>
        <v/>
      </c>
    </row>
    <row r="14" spans="1:5" x14ac:dyDescent="0.2">
      <c r="A14" s="78" t="s">
        <v>284</v>
      </c>
      <c r="B14" s="164">
        <v>0</v>
      </c>
      <c r="C14" s="164">
        <v>0</v>
      </c>
      <c r="E14" t="str">
        <f>IF(B14=0,"","Baten uit bartering dienen te wordne gespecificeerd conform model V.")</f>
        <v/>
      </c>
    </row>
    <row r="15" spans="1:5" x14ac:dyDescent="0.2">
      <c r="A15" s="78" t="s">
        <v>285</v>
      </c>
      <c r="B15" s="164">
        <v>0</v>
      </c>
      <c r="C15" s="164">
        <v>0</v>
      </c>
      <c r="E15" t="str">
        <f>IF(B15=0,"","Baten uit toegangsredacties dienen te worden gespecificeerd conform model VI.")</f>
        <v/>
      </c>
    </row>
    <row r="16" spans="1:5" x14ac:dyDescent="0.2">
      <c r="A16" s="10" t="s">
        <v>58</v>
      </c>
      <c r="B16" s="164">
        <v>0</v>
      </c>
      <c r="C16" s="164">
        <v>0</v>
      </c>
      <c r="E16" t="str">
        <f>IF(B16=0,"","Voor nadere specificatie inzake externe producenten, raadpleeg het handboek, H 1.3 Informatieverstrekking.")</f>
        <v/>
      </c>
    </row>
    <row r="17" spans="1:5" x14ac:dyDescent="0.2">
      <c r="A17" s="53" t="s">
        <v>59</v>
      </c>
      <c r="B17" s="166">
        <v>0</v>
      </c>
      <c r="C17" s="166">
        <v>0</v>
      </c>
      <c r="E17" t="str">
        <f>IF(B17=0,"","Overige baten hoeven niet nader te worden gespecificeerd.")</f>
        <v/>
      </c>
    </row>
    <row r="18" spans="1:5" x14ac:dyDescent="0.2">
      <c r="A18" s="11" t="s">
        <v>60</v>
      </c>
      <c r="B18" s="72">
        <f>SUM(B7:B17)</f>
        <v>0</v>
      </c>
      <c r="C18" s="72">
        <f>SUM(C7:C17)</f>
        <v>0</v>
      </c>
    </row>
    <row r="19" spans="1:5" x14ac:dyDescent="0.2">
      <c r="A19" s="10"/>
      <c r="B19" s="59"/>
      <c r="C19" s="59"/>
    </row>
    <row r="20" spans="1:5" x14ac:dyDescent="0.2">
      <c r="A20" s="60" t="s">
        <v>61</v>
      </c>
      <c r="B20" s="61"/>
      <c r="C20" s="61"/>
    </row>
    <row r="21" spans="1:5" x14ac:dyDescent="0.2">
      <c r="A21" s="10" t="s">
        <v>62</v>
      </c>
      <c r="B21" s="164">
        <v>0</v>
      </c>
      <c r="C21" s="164">
        <v>0</v>
      </c>
    </row>
    <row r="22" spans="1:5" x14ac:dyDescent="0.2">
      <c r="A22" s="10" t="s">
        <v>209</v>
      </c>
      <c r="B22" s="164">
        <v>0</v>
      </c>
      <c r="C22" s="164">
        <v>0</v>
      </c>
    </row>
    <row r="23" spans="1:5" x14ac:dyDescent="0.2">
      <c r="A23" s="10" t="s">
        <v>213</v>
      </c>
      <c r="B23" s="164">
        <v>0</v>
      </c>
      <c r="C23" s="164">
        <v>0</v>
      </c>
    </row>
    <row r="24" spans="1:5" x14ac:dyDescent="0.2">
      <c r="A24" s="10" t="s">
        <v>63</v>
      </c>
      <c r="B24" s="164">
        <v>0</v>
      </c>
      <c r="C24" s="164">
        <v>0</v>
      </c>
    </row>
    <row r="25" spans="1:5" x14ac:dyDescent="0.2">
      <c r="A25" s="10" t="s">
        <v>64</v>
      </c>
      <c r="B25" s="164">
        <v>0</v>
      </c>
      <c r="C25" s="164">
        <v>0</v>
      </c>
    </row>
    <row r="26" spans="1:5" x14ac:dyDescent="0.2">
      <c r="A26" s="10" t="s">
        <v>65</v>
      </c>
      <c r="B26" s="164">
        <v>0</v>
      </c>
      <c r="C26" s="164">
        <v>0</v>
      </c>
    </row>
    <row r="27" spans="1:5" x14ac:dyDescent="0.2">
      <c r="A27" s="54" t="s">
        <v>214</v>
      </c>
      <c r="B27" s="166">
        <v>0</v>
      </c>
      <c r="C27" s="166">
        <v>0</v>
      </c>
    </row>
    <row r="28" spans="1:5" x14ac:dyDescent="0.2">
      <c r="A28" s="11" t="s">
        <v>66</v>
      </c>
      <c r="B28" s="72">
        <f>SUM(B21:B27)</f>
        <v>0</v>
      </c>
      <c r="C28" s="72">
        <f>SUM(C21:C27)</f>
        <v>0</v>
      </c>
    </row>
    <row r="29" spans="1:5" x14ac:dyDescent="0.2">
      <c r="A29" s="6"/>
      <c r="B29" s="59"/>
      <c r="C29" s="59"/>
    </row>
    <row r="30" spans="1:5" x14ac:dyDescent="0.2">
      <c r="A30" s="60" t="s">
        <v>215</v>
      </c>
      <c r="B30" s="61"/>
      <c r="C30" s="61"/>
    </row>
    <row r="31" spans="1:5" x14ac:dyDescent="0.2">
      <c r="A31" s="10" t="s">
        <v>67</v>
      </c>
      <c r="B31" s="164">
        <v>0</v>
      </c>
      <c r="C31" s="164">
        <v>0</v>
      </c>
    </row>
    <row r="32" spans="1:5" x14ac:dyDescent="0.2">
      <c r="A32" s="54" t="s">
        <v>68</v>
      </c>
      <c r="B32" s="166">
        <v>0</v>
      </c>
      <c r="C32" s="166">
        <v>0</v>
      </c>
    </row>
    <row r="33" spans="1:5" x14ac:dyDescent="0.2">
      <c r="A33" s="11" t="s">
        <v>69</v>
      </c>
      <c r="B33" s="72">
        <f>B31-B32</f>
        <v>0</v>
      </c>
      <c r="C33" s="72">
        <f>C31-C32</f>
        <v>0</v>
      </c>
    </row>
    <row r="34" spans="1:5" ht="13.5" thickBot="1" x14ac:dyDescent="0.25">
      <c r="A34" s="46"/>
      <c r="B34" s="81"/>
      <c r="C34" s="81"/>
    </row>
    <row r="35" spans="1:5" x14ac:dyDescent="0.2">
      <c r="A35" s="62" t="s">
        <v>70</v>
      </c>
      <c r="B35" s="74">
        <f>B18-B28+B33</f>
        <v>0</v>
      </c>
      <c r="C35" s="74">
        <f>C18-C28+C33</f>
        <v>0</v>
      </c>
    </row>
    <row r="36" spans="1:5" x14ac:dyDescent="0.2">
      <c r="A36" s="75"/>
      <c r="B36" s="76"/>
      <c r="C36" s="76"/>
    </row>
    <row r="37" spans="1:5" x14ac:dyDescent="0.2">
      <c r="A37" s="54" t="s">
        <v>75</v>
      </c>
      <c r="B37" s="166">
        <v>0</v>
      </c>
      <c r="C37" s="166">
        <v>0</v>
      </c>
    </row>
    <row r="38" spans="1:5" x14ac:dyDescent="0.2">
      <c r="A38" s="11" t="s">
        <v>71</v>
      </c>
      <c r="B38" s="72">
        <f>B35-B37</f>
        <v>0</v>
      </c>
      <c r="C38" s="72">
        <f>C35-C37</f>
        <v>0</v>
      </c>
    </row>
    <row r="39" spans="1:5" x14ac:dyDescent="0.2">
      <c r="A39" s="60"/>
      <c r="B39" s="61"/>
      <c r="C39" s="61"/>
    </row>
    <row r="40" spans="1:5" x14ac:dyDescent="0.2">
      <c r="A40" s="10" t="s">
        <v>72</v>
      </c>
      <c r="B40" s="164">
        <v>0</v>
      </c>
      <c r="C40" s="164">
        <v>0</v>
      </c>
    </row>
    <row r="41" spans="1:5" x14ac:dyDescent="0.2">
      <c r="A41" s="10" t="s">
        <v>212</v>
      </c>
      <c r="B41" s="164">
        <v>0</v>
      </c>
      <c r="C41" s="164">
        <v>0</v>
      </c>
    </row>
    <row r="42" spans="1:5" x14ac:dyDescent="0.2">
      <c r="A42" s="54" t="s">
        <v>73</v>
      </c>
      <c r="B42" s="166">
        <v>0</v>
      </c>
      <c r="C42" s="166">
        <v>0</v>
      </c>
    </row>
    <row r="43" spans="1:5" x14ac:dyDescent="0.2">
      <c r="A43" s="52" t="s">
        <v>74</v>
      </c>
      <c r="B43" s="72">
        <f>B40-B41-B42</f>
        <v>0</v>
      </c>
      <c r="C43" s="72">
        <f>C40-C41-C42</f>
        <v>0</v>
      </c>
    </row>
    <row r="44" spans="1:5" ht="13.5" thickBot="1" x14ac:dyDescent="0.25">
      <c r="A44" s="56"/>
      <c r="B44" s="63"/>
      <c r="C44" s="63"/>
    </row>
    <row r="45" spans="1:5" ht="15" customHeight="1" thickTop="1" thickBot="1" x14ac:dyDescent="0.25">
      <c r="A45" s="70" t="s">
        <v>76</v>
      </c>
      <c r="B45" s="82">
        <f>B38+B43</f>
        <v>0</v>
      </c>
      <c r="C45" s="82">
        <f>C38+C43</f>
        <v>0</v>
      </c>
    </row>
    <row r="46" spans="1:5" ht="13.5" thickBot="1" x14ac:dyDescent="0.25">
      <c r="A46" s="2"/>
      <c r="B46" s="1"/>
      <c r="C46" s="1"/>
    </row>
    <row r="47" spans="1:5" x14ac:dyDescent="0.2">
      <c r="A47" s="369" t="s">
        <v>338</v>
      </c>
      <c r="B47" s="370">
        <f>'Model I'!F12</f>
        <v>0</v>
      </c>
      <c r="C47" s="1"/>
      <c r="E47" t="str">
        <f>IF(B51=0,"","Directe vermogensmutaties zijn niet toegestaan; toevoegingen aan en onttrekkinen uit het eigen vermogen dienen als afzonderlijke posten in de resultaatbestemming te worden vermeld.")</f>
        <v/>
      </c>
    </row>
    <row r="48" spans="1:5" x14ac:dyDescent="0.2">
      <c r="A48" s="54" t="s">
        <v>337</v>
      </c>
      <c r="B48" s="371">
        <f>'Model I'!E12</f>
        <v>0</v>
      </c>
      <c r="C48" s="1"/>
      <c r="E48" t="str">
        <f>IF(B51=0,"","Het exploitatieresultaat dient via de resultaatbestemming te worden gemuteerd in het eigen vermogen.")</f>
        <v/>
      </c>
    </row>
    <row r="49" spans="1:5" x14ac:dyDescent="0.2">
      <c r="A49" s="10" t="s">
        <v>339</v>
      </c>
      <c r="B49" s="74">
        <f>B48-B47</f>
        <v>0</v>
      </c>
      <c r="C49" s="1"/>
      <c r="E49" t="str">
        <f>IF(B51=0,"","De mutatie in het eigen vermogen bedraagt EUR "&amp;B49)</f>
        <v/>
      </c>
    </row>
    <row r="50" spans="1:5" ht="13.5" thickBot="1" x14ac:dyDescent="0.25">
      <c r="A50" s="56" t="s">
        <v>340</v>
      </c>
      <c r="B50" s="372">
        <f>B45</f>
        <v>0</v>
      </c>
      <c r="C50" s="1"/>
      <c r="E50" t="str">
        <f>IF(B51=0,"","Over het verantwoordingsjaar "&amp;B4&amp;" rapporteert u een resultaat van EUR "&amp;B45)</f>
        <v/>
      </c>
    </row>
    <row r="51" spans="1:5" ht="14.25" thickTop="1" thickBot="1" x14ac:dyDescent="0.25">
      <c r="A51" s="46" t="s">
        <v>341</v>
      </c>
      <c r="B51" s="82">
        <f>B50-B49</f>
        <v>0</v>
      </c>
      <c r="C51" s="1"/>
      <c r="E51" t="str">
        <f>IF(B51=0,"","Graag ontvangen wij een nadere toelichting bij het verschil tussen het resultaat na belastingen en de mutatie in het eigen vermogen.")</f>
        <v/>
      </c>
    </row>
    <row r="52" spans="1:5" x14ac:dyDescent="0.2">
      <c r="A52" s="2"/>
      <c r="B52" s="1"/>
      <c r="C52" s="1"/>
    </row>
    <row r="53" spans="1:5" x14ac:dyDescent="0.2">
      <c r="A53" s="9" t="s">
        <v>77</v>
      </c>
      <c r="B53" s="1"/>
      <c r="C53" s="1"/>
    </row>
    <row r="54" spans="1:5" ht="25.5" customHeight="1" x14ac:dyDescent="0.2">
      <c r="A54" s="415" t="s">
        <v>286</v>
      </c>
      <c r="B54" s="416"/>
      <c r="C54" s="416"/>
    </row>
    <row r="55" spans="1:5" ht="13.5" thickBot="1" x14ac:dyDescent="0.25">
      <c r="A55" s="417"/>
      <c r="B55" s="418"/>
      <c r="C55" s="1"/>
    </row>
    <row r="56" spans="1:5" ht="13.5" thickBot="1" x14ac:dyDescent="0.25">
      <c r="A56" s="71" t="s">
        <v>78</v>
      </c>
      <c r="B56" s="68">
        <f>B4</f>
        <v>2024</v>
      </c>
      <c r="C56" s="73">
        <f>B56-1</f>
        <v>2023</v>
      </c>
    </row>
    <row r="57" spans="1:5" ht="15" customHeight="1" x14ac:dyDescent="0.2">
      <c r="A57" s="90"/>
      <c r="B57" s="96"/>
      <c r="C57" s="93"/>
    </row>
    <row r="58" spans="1:5" ht="15" customHeight="1" x14ac:dyDescent="0.2">
      <c r="A58" s="91"/>
      <c r="B58" s="97"/>
      <c r="C58" s="94"/>
    </row>
    <row r="59" spans="1:5" ht="15" customHeight="1" x14ac:dyDescent="0.2">
      <c r="A59" s="91"/>
      <c r="B59" s="97"/>
      <c r="C59" s="94"/>
    </row>
    <row r="60" spans="1:5" ht="15" customHeight="1" x14ac:dyDescent="0.2">
      <c r="A60" s="91"/>
      <c r="B60" s="97"/>
      <c r="C60" s="94"/>
    </row>
    <row r="61" spans="1:5" ht="15" customHeight="1" thickBot="1" x14ac:dyDescent="0.25">
      <c r="A61" s="92"/>
      <c r="B61" s="98"/>
      <c r="C61" s="95"/>
    </row>
  </sheetData>
  <sheetProtection algorithmName="SHA-512" hashValue="rE3rXLyOKppz83WGAtpECiY7b9mV2TjJ5fSOOHz9BIGDkcsXOZQT3Gyfc1e5FD6qeKwe9n+KwQ+HKYOEp2ZqYg==" saltValue="wB/Zj+nVWBZP/hjIq15pag==" spinCount="100000" sheet="1" objects="1" scenarios="1"/>
  <customSheetViews>
    <customSheetView guid="{DEA5EAA8-A663-47DF-913C-9D569C9D093A}" fitToPage="1" showRuler="0" topLeftCell="A31">
      <selection activeCell="F57" sqref="F57:F58"/>
      <pageMargins left="0.78740157480314965" right="0.39370078740157483" top="0.59055118110236227" bottom="0.59055118110236227" header="0.31496062992125984" footer="0.31496062992125984"/>
      <pageSetup paperSize="9" orientation="portrait" r:id="rId1"/>
      <headerFooter alignWithMargins="0"/>
    </customSheetView>
    <customSheetView guid="{1018C8DD-9EAC-4AC1-BE57-A4D737270C36}" fitToPage="1" showRuler="0">
      <selection activeCell="A4" sqref="A4"/>
      <pageMargins left="0.78740157480314965" right="0.39370078740157483" top="0.59055118110236227" bottom="0.59055118110236227" header="0.31496062992125984" footer="0.31496062992125984"/>
      <pageSetup paperSize="9" orientation="portrait" r:id="rId2"/>
      <headerFooter alignWithMargins="0"/>
    </customSheetView>
  </customSheetViews>
  <mergeCells count="4">
    <mergeCell ref="A54:C54"/>
    <mergeCell ref="A55:B55"/>
    <mergeCell ref="A1:C1"/>
    <mergeCell ref="B2:C2"/>
  </mergeCells>
  <phoneticPr fontId="2" type="noConversion"/>
  <conditionalFormatting sqref="B51">
    <cfRule type="cellIs" dxfId="7" priority="1" operator="notEqual">
      <formula>0</formula>
    </cfRule>
  </conditionalFormatting>
  <pageMargins left="0.78740157480314965" right="0.78740157480314965" top="0.98425196850393704" bottom="0.59055118110236227" header="0.51181102362204722" footer="0.31496062992125984"/>
  <pageSetup paperSize="9" scale="89" orientation="portrait" r:id="rId3"/>
  <headerFooter alignWithMargins="0">
    <oddHeader>&amp;CJAARREKENING</oddHeader>
    <oddFooter>&amp;C&amp;8Handboek Financiële Verantwoording Publieke Lokale Media-instellingen februari 2009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AC3FF-ABEB-496C-ABF2-1EA5560203C4}">
  <dimension ref="A1:M26"/>
  <sheetViews>
    <sheetView showGridLines="0" view="pageBreakPreview" zoomScale="85" zoomScaleNormal="100" zoomScaleSheetLayoutView="85" workbookViewId="0">
      <pane xSplit="2" ySplit="10" topLeftCell="C11" activePane="bottomRight" state="frozen"/>
      <selection activeCell="B19" sqref="B19"/>
      <selection pane="topRight" activeCell="B19" sqref="B19"/>
      <selection pane="bottomLeft" activeCell="B19" sqref="B19"/>
      <selection pane="bottomRight" activeCell="E12" sqref="E12"/>
    </sheetView>
  </sheetViews>
  <sheetFormatPr defaultColWidth="9.140625" defaultRowHeight="12.75" x14ac:dyDescent="0.2"/>
  <cols>
    <col min="1" max="1" width="3.140625" style="284" bestFit="1" customWidth="1"/>
    <col min="2" max="2" width="36.140625" style="284" customWidth="1"/>
    <col min="3" max="3" width="23.5703125" style="284" bestFit="1" customWidth="1"/>
    <col min="4" max="4" width="10.28515625" style="284" bestFit="1" customWidth="1"/>
    <col min="5" max="5" width="11" style="284" bestFit="1" customWidth="1"/>
    <col min="6" max="6" width="14.7109375" style="284" customWidth="1"/>
    <col min="7" max="7" width="13.7109375" style="284" bestFit="1" customWidth="1"/>
    <col min="8" max="8" width="14.7109375" style="284" customWidth="1"/>
    <col min="9" max="9" width="21" style="284" bestFit="1" customWidth="1"/>
    <col min="10" max="10" width="14.7109375" style="284" customWidth="1"/>
    <col min="11" max="11" width="22.140625" style="284" bestFit="1" customWidth="1"/>
    <col min="12" max="12" width="40.140625" style="284" bestFit="1" customWidth="1"/>
    <col min="13" max="13" width="65.28515625" style="284" customWidth="1"/>
    <col min="14" max="16384" width="9.140625" style="284"/>
  </cols>
  <sheetData>
    <row r="1" spans="1:13" s="367" customFormat="1" ht="15" x14ac:dyDescent="0.2">
      <c r="A1" s="435" t="str">
        <f>Alg.gegevens!B5</f>
        <v>&lt;&lt; Naam media-instelling &gt;&gt;</v>
      </c>
      <c r="B1" s="436"/>
      <c r="C1" s="436"/>
      <c r="D1" s="436"/>
      <c r="E1" s="436"/>
      <c r="F1" s="436"/>
      <c r="G1" s="436"/>
      <c r="H1" s="436"/>
      <c r="I1" s="436"/>
      <c r="J1" s="436"/>
      <c r="K1" s="436"/>
      <c r="L1" s="436"/>
      <c r="M1" s="437"/>
    </row>
    <row r="2" spans="1:13" s="367" customFormat="1" ht="15.75" thickBot="1" x14ac:dyDescent="0.25">
      <c r="A2" s="438" t="str">
        <f>"Specificatie gemeentelijke bekostiging "&amp;Alg.gegevens!B2</f>
        <v>Specificatie gemeentelijke bekostiging 2024</v>
      </c>
      <c r="B2" s="439"/>
      <c r="C2" s="439"/>
      <c r="D2" s="439"/>
      <c r="E2" s="439"/>
      <c r="F2" s="439"/>
      <c r="G2" s="439"/>
      <c r="H2" s="439"/>
      <c r="I2" s="439"/>
      <c r="J2" s="439"/>
      <c r="K2" s="439"/>
      <c r="L2" s="439"/>
      <c r="M2" s="440"/>
    </row>
    <row r="3" spans="1:13" ht="13.5" thickBot="1" x14ac:dyDescent="0.25"/>
    <row r="4" spans="1:13" ht="16.5" customHeight="1" x14ac:dyDescent="0.2">
      <c r="A4" s="441" t="s">
        <v>331</v>
      </c>
      <c r="B4" s="442"/>
      <c r="C4" s="443" t="s">
        <v>266</v>
      </c>
      <c r="D4" s="444"/>
      <c r="E4" s="444"/>
      <c r="F4" s="444"/>
      <c r="G4" s="445"/>
      <c r="H4" s="446" t="s">
        <v>264</v>
      </c>
      <c r="I4" s="447"/>
      <c r="J4" s="448" t="s">
        <v>268</v>
      </c>
      <c r="K4" s="449"/>
      <c r="L4" s="450"/>
      <c r="M4" s="366"/>
    </row>
    <row r="5" spans="1:13" ht="16.5" customHeight="1" thickBot="1" x14ac:dyDescent="0.25">
      <c r="A5" s="431" t="s">
        <v>332</v>
      </c>
      <c r="B5" s="432"/>
      <c r="C5" s="365" t="s">
        <v>255</v>
      </c>
      <c r="D5" s="364" t="s">
        <v>257</v>
      </c>
      <c r="E5" s="364" t="s">
        <v>256</v>
      </c>
      <c r="F5" s="364" t="s">
        <v>258</v>
      </c>
      <c r="G5" s="363" t="s">
        <v>263</v>
      </c>
      <c r="H5" s="362" t="s">
        <v>265</v>
      </c>
      <c r="I5" s="360" t="s">
        <v>259</v>
      </c>
      <c r="J5" s="361" t="s">
        <v>267</v>
      </c>
      <c r="K5" s="360" t="s">
        <v>269</v>
      </c>
      <c r="L5" s="359" t="s">
        <v>281</v>
      </c>
      <c r="M5" s="358" t="s">
        <v>270</v>
      </c>
    </row>
    <row r="6" spans="1:13" s="331" customFormat="1" ht="16.5" customHeight="1" thickBot="1" x14ac:dyDescent="0.25">
      <c r="A6" s="433" t="s">
        <v>333</v>
      </c>
      <c r="B6" s="434"/>
      <c r="C6" s="357" t="s">
        <v>320</v>
      </c>
      <c r="D6" s="281">
        <v>55555</v>
      </c>
      <c r="E6" s="356">
        <v>44927</v>
      </c>
      <c r="F6" s="393">
        <v>87221.35</v>
      </c>
      <c r="G6" s="355">
        <f>F6/D6</f>
        <v>1.57</v>
      </c>
      <c r="H6" s="393">
        <v>10000</v>
      </c>
      <c r="I6" s="354" t="s">
        <v>324</v>
      </c>
      <c r="J6" s="353">
        <f>F6+H6</f>
        <v>97221.35</v>
      </c>
      <c r="K6" s="352" t="s">
        <v>321</v>
      </c>
      <c r="L6" s="351" t="s">
        <v>325</v>
      </c>
      <c r="M6" s="380" t="s">
        <v>326</v>
      </c>
    </row>
    <row r="8" spans="1:13" ht="13.5" thickBot="1" x14ac:dyDescent="0.25"/>
    <row r="9" spans="1:13" ht="16.5" customHeight="1" x14ac:dyDescent="0.2">
      <c r="A9" s="428" t="s">
        <v>239</v>
      </c>
      <c r="B9" s="430"/>
      <c r="C9" s="428" t="s">
        <v>266</v>
      </c>
      <c r="D9" s="429"/>
      <c r="E9" s="429"/>
      <c r="F9" s="429"/>
      <c r="G9" s="430"/>
      <c r="H9" s="426" t="s">
        <v>264</v>
      </c>
      <c r="I9" s="427"/>
      <c r="J9" s="419" t="s">
        <v>268</v>
      </c>
      <c r="K9" s="420"/>
      <c r="L9" s="421"/>
      <c r="M9" s="350"/>
    </row>
    <row r="10" spans="1:13" ht="16.5" customHeight="1" thickBot="1" x14ac:dyDescent="0.25">
      <c r="A10" s="349"/>
      <c r="B10" s="348" t="s">
        <v>254</v>
      </c>
      <c r="C10" s="345" t="s">
        <v>255</v>
      </c>
      <c r="D10" s="347" t="s">
        <v>257</v>
      </c>
      <c r="E10" s="347" t="s">
        <v>256</v>
      </c>
      <c r="F10" s="347" t="s">
        <v>258</v>
      </c>
      <c r="G10" s="343" t="s">
        <v>263</v>
      </c>
      <c r="H10" s="346" t="s">
        <v>265</v>
      </c>
      <c r="I10" s="344" t="s">
        <v>259</v>
      </c>
      <c r="J10" s="345" t="s">
        <v>267</v>
      </c>
      <c r="K10" s="344" t="s">
        <v>269</v>
      </c>
      <c r="L10" s="343" t="s">
        <v>281</v>
      </c>
      <c r="M10" s="342" t="s">
        <v>327</v>
      </c>
    </row>
    <row r="11" spans="1:13" s="331" customFormat="1" ht="16.5" customHeight="1" x14ac:dyDescent="0.2">
      <c r="A11" s="341"/>
      <c r="B11" s="333"/>
      <c r="C11" s="340"/>
      <c r="D11" s="163"/>
      <c r="E11" s="339"/>
      <c r="F11" s="338"/>
      <c r="G11" s="337"/>
      <c r="H11" s="163"/>
      <c r="I11" s="336"/>
      <c r="J11" s="335"/>
      <c r="K11" s="334"/>
      <c r="L11" s="333"/>
      <c r="M11" s="332"/>
    </row>
    <row r="12" spans="1:13" ht="16.5" customHeight="1" x14ac:dyDescent="0.2">
      <c r="A12" s="330">
        <v>1</v>
      </c>
      <c r="B12" s="329" t="s">
        <v>271</v>
      </c>
      <c r="C12" s="327"/>
      <c r="D12" s="328">
        <v>0</v>
      </c>
      <c r="E12" s="376"/>
      <c r="F12" s="325">
        <v>0</v>
      </c>
      <c r="G12" s="326" t="str">
        <f t="shared" ref="G12:G21" si="0">IF(D12=0,"",(F12/D12))</f>
        <v/>
      </c>
      <c r="H12" s="325">
        <v>0</v>
      </c>
      <c r="I12" s="324"/>
      <c r="J12" s="323">
        <f t="shared" ref="J12:J21" si="1">F12+H12</f>
        <v>0</v>
      </c>
      <c r="K12" s="322" t="s">
        <v>356</v>
      </c>
      <c r="L12" s="321" t="str">
        <f t="shared" ref="L12:L21" si="2">IF(K12="Ja","Graag ontvangen wij hiervan een afschrift",(IF(K12="Nee","Licht svp toe onder 'opmerking'","")))</f>
        <v/>
      </c>
      <c r="M12" s="320"/>
    </row>
    <row r="13" spans="1:13" ht="16.5" customHeight="1" x14ac:dyDescent="0.2">
      <c r="A13" s="319">
        <v>2</v>
      </c>
      <c r="B13" s="317" t="s">
        <v>272</v>
      </c>
      <c r="C13" s="315"/>
      <c r="D13" s="316">
        <v>0</v>
      </c>
      <c r="E13" s="377"/>
      <c r="F13" s="314">
        <v>0</v>
      </c>
      <c r="G13" s="310" t="str">
        <f t="shared" si="0"/>
        <v/>
      </c>
      <c r="H13" s="314">
        <v>0</v>
      </c>
      <c r="I13" s="313"/>
      <c r="J13" s="312">
        <f t="shared" si="1"/>
        <v>0</v>
      </c>
      <c r="K13" s="311"/>
      <c r="L13" s="310" t="str">
        <f t="shared" si="2"/>
        <v/>
      </c>
      <c r="M13" s="309"/>
    </row>
    <row r="14" spans="1:13" ht="16.5" customHeight="1" x14ac:dyDescent="0.2">
      <c r="A14" s="319">
        <v>3</v>
      </c>
      <c r="B14" s="317" t="s">
        <v>273</v>
      </c>
      <c r="C14" s="315"/>
      <c r="D14" s="316">
        <v>0</v>
      </c>
      <c r="E14" s="377"/>
      <c r="F14" s="314">
        <v>0</v>
      </c>
      <c r="G14" s="310" t="str">
        <f t="shared" si="0"/>
        <v/>
      </c>
      <c r="H14" s="314">
        <v>0</v>
      </c>
      <c r="I14" s="313"/>
      <c r="J14" s="312">
        <f t="shared" si="1"/>
        <v>0</v>
      </c>
      <c r="K14" s="311"/>
      <c r="L14" s="310" t="str">
        <f t="shared" si="2"/>
        <v/>
      </c>
      <c r="M14" s="309"/>
    </row>
    <row r="15" spans="1:13" ht="16.5" customHeight="1" x14ac:dyDescent="0.2">
      <c r="A15" s="319">
        <v>4</v>
      </c>
      <c r="B15" s="317" t="s">
        <v>274</v>
      </c>
      <c r="C15" s="315"/>
      <c r="D15" s="316">
        <v>0</v>
      </c>
      <c r="E15" s="377"/>
      <c r="F15" s="314">
        <v>0</v>
      </c>
      <c r="G15" s="310" t="str">
        <f t="shared" si="0"/>
        <v/>
      </c>
      <c r="H15" s="314">
        <v>0</v>
      </c>
      <c r="I15" s="313"/>
      <c r="J15" s="312">
        <f t="shared" si="1"/>
        <v>0</v>
      </c>
      <c r="K15" s="311"/>
      <c r="L15" s="310" t="str">
        <f t="shared" si="2"/>
        <v/>
      </c>
      <c r="M15" s="309"/>
    </row>
    <row r="16" spans="1:13" ht="16.5" customHeight="1" x14ac:dyDescent="0.2">
      <c r="A16" s="319">
        <v>5</v>
      </c>
      <c r="B16" s="317" t="s">
        <v>275</v>
      </c>
      <c r="C16" s="315"/>
      <c r="D16" s="316">
        <v>0</v>
      </c>
      <c r="E16" s="377"/>
      <c r="F16" s="314">
        <v>0</v>
      </c>
      <c r="G16" s="310" t="str">
        <f t="shared" si="0"/>
        <v/>
      </c>
      <c r="H16" s="314">
        <v>0</v>
      </c>
      <c r="I16" s="313"/>
      <c r="J16" s="312">
        <f t="shared" si="1"/>
        <v>0</v>
      </c>
      <c r="K16" s="311"/>
      <c r="L16" s="310" t="str">
        <f t="shared" si="2"/>
        <v/>
      </c>
      <c r="M16" s="309"/>
    </row>
    <row r="17" spans="1:13" ht="16.5" customHeight="1" x14ac:dyDescent="0.2">
      <c r="A17" s="319">
        <v>6</v>
      </c>
      <c r="B17" s="317" t="s">
        <v>276</v>
      </c>
      <c r="C17" s="315"/>
      <c r="D17" s="316">
        <v>0</v>
      </c>
      <c r="E17" s="377"/>
      <c r="F17" s="314">
        <v>0</v>
      </c>
      <c r="G17" s="310" t="str">
        <f t="shared" si="0"/>
        <v/>
      </c>
      <c r="H17" s="314">
        <v>0</v>
      </c>
      <c r="I17" s="313"/>
      <c r="J17" s="312">
        <f t="shared" si="1"/>
        <v>0</v>
      </c>
      <c r="K17" s="311"/>
      <c r="L17" s="310" t="str">
        <f t="shared" si="2"/>
        <v/>
      </c>
      <c r="M17" s="309"/>
    </row>
    <row r="18" spans="1:13" ht="16.5" customHeight="1" x14ac:dyDescent="0.2">
      <c r="A18" s="319">
        <v>7</v>
      </c>
      <c r="B18" s="317" t="s">
        <v>277</v>
      </c>
      <c r="C18" s="315"/>
      <c r="D18" s="316">
        <v>0</v>
      </c>
      <c r="E18" s="377"/>
      <c r="F18" s="314">
        <v>0</v>
      </c>
      <c r="G18" s="310" t="str">
        <f t="shared" si="0"/>
        <v/>
      </c>
      <c r="H18" s="314">
        <v>0</v>
      </c>
      <c r="I18" s="313"/>
      <c r="J18" s="312">
        <f t="shared" si="1"/>
        <v>0</v>
      </c>
      <c r="K18" s="311"/>
      <c r="L18" s="310" t="str">
        <f t="shared" si="2"/>
        <v/>
      </c>
      <c r="M18" s="309"/>
    </row>
    <row r="19" spans="1:13" ht="16.5" customHeight="1" x14ac:dyDescent="0.2">
      <c r="A19" s="319">
        <v>8</v>
      </c>
      <c r="B19" s="317" t="s">
        <v>278</v>
      </c>
      <c r="C19" s="315"/>
      <c r="D19" s="316">
        <v>0</v>
      </c>
      <c r="E19" s="377"/>
      <c r="F19" s="314">
        <v>0</v>
      </c>
      <c r="G19" s="310" t="str">
        <f t="shared" si="0"/>
        <v/>
      </c>
      <c r="H19" s="314">
        <v>0</v>
      </c>
      <c r="I19" s="313"/>
      <c r="J19" s="312">
        <f t="shared" si="1"/>
        <v>0</v>
      </c>
      <c r="K19" s="311"/>
      <c r="L19" s="310" t="str">
        <f t="shared" si="2"/>
        <v/>
      </c>
      <c r="M19" s="309"/>
    </row>
    <row r="20" spans="1:13" ht="16.5" customHeight="1" x14ac:dyDescent="0.2">
      <c r="A20" s="319">
        <v>9</v>
      </c>
      <c r="B20" s="317" t="s">
        <v>279</v>
      </c>
      <c r="C20" s="315"/>
      <c r="D20" s="316">
        <v>0</v>
      </c>
      <c r="E20" s="377"/>
      <c r="F20" s="314">
        <v>0</v>
      </c>
      <c r="G20" s="310" t="str">
        <f t="shared" si="0"/>
        <v/>
      </c>
      <c r="H20" s="314">
        <v>0</v>
      </c>
      <c r="I20" s="313"/>
      <c r="J20" s="312">
        <f t="shared" si="1"/>
        <v>0</v>
      </c>
      <c r="K20" s="311"/>
      <c r="L20" s="310" t="str">
        <f t="shared" si="2"/>
        <v/>
      </c>
      <c r="M20" s="309"/>
    </row>
    <row r="21" spans="1:13" ht="16.5" customHeight="1" x14ac:dyDescent="0.2">
      <c r="A21" s="318">
        <v>10</v>
      </c>
      <c r="B21" s="317" t="s">
        <v>280</v>
      </c>
      <c r="C21" s="315"/>
      <c r="D21" s="316">
        <v>0</v>
      </c>
      <c r="E21" s="377"/>
      <c r="F21" s="314">
        <v>0</v>
      </c>
      <c r="G21" s="310" t="str">
        <f t="shared" si="0"/>
        <v/>
      </c>
      <c r="H21" s="314">
        <v>0</v>
      </c>
      <c r="I21" s="313"/>
      <c r="J21" s="312">
        <f t="shared" si="1"/>
        <v>0</v>
      </c>
      <c r="K21" s="311"/>
      <c r="L21" s="310" t="str">
        <f t="shared" si="2"/>
        <v/>
      </c>
      <c r="M21" s="309"/>
    </row>
    <row r="22" spans="1:13" ht="16.5" customHeight="1" thickBot="1" x14ac:dyDescent="0.25">
      <c r="A22" s="424"/>
      <c r="B22" s="425"/>
      <c r="C22" s="187"/>
      <c r="D22" s="188"/>
      <c r="E22" s="189"/>
      <c r="F22" s="190"/>
      <c r="G22" s="308"/>
      <c r="H22" s="191"/>
      <c r="I22" s="192"/>
      <c r="J22" s="191"/>
      <c r="K22" s="193"/>
      <c r="L22" s="192"/>
      <c r="M22" s="194"/>
    </row>
    <row r="23" spans="1:13" ht="16.5" customHeight="1" thickTop="1" x14ac:dyDescent="0.2">
      <c r="A23" s="307"/>
      <c r="B23" s="306" t="s">
        <v>261</v>
      </c>
      <c r="C23" s="305"/>
      <c r="D23" s="304"/>
      <c r="E23" s="304"/>
      <c r="F23" s="99">
        <f>SUM(F12:F22)</f>
        <v>0</v>
      </c>
      <c r="G23" s="303"/>
      <c r="H23" s="102">
        <f>SUM(H12:H22)</f>
        <v>0</v>
      </c>
      <c r="I23" s="303"/>
      <c r="J23" s="102">
        <f>SUM(J12:J22)</f>
        <v>0</v>
      </c>
      <c r="K23" s="304"/>
      <c r="L23" s="303"/>
      <c r="M23" s="292"/>
    </row>
    <row r="24" spans="1:13" ht="16.5" customHeight="1" x14ac:dyDescent="0.2">
      <c r="A24" s="302"/>
      <c r="B24" s="301" t="s">
        <v>260</v>
      </c>
      <c r="C24" s="300"/>
      <c r="D24" s="299"/>
      <c r="E24" s="299"/>
      <c r="F24" s="100">
        <f>'Model II'!B7</f>
        <v>0</v>
      </c>
      <c r="G24" s="298"/>
      <c r="H24" s="103">
        <f>'Model II'!B8</f>
        <v>0</v>
      </c>
      <c r="I24" s="298"/>
      <c r="J24" s="103">
        <f>F24+H24</f>
        <v>0</v>
      </c>
      <c r="K24" s="299"/>
      <c r="L24" s="298"/>
      <c r="M24" s="292"/>
    </row>
    <row r="25" spans="1:13" ht="16.5" customHeight="1" x14ac:dyDescent="0.2">
      <c r="A25" s="297"/>
      <c r="B25" s="296" t="s">
        <v>262</v>
      </c>
      <c r="C25" s="295"/>
      <c r="D25" s="294"/>
      <c r="E25" s="294"/>
      <c r="F25" s="101">
        <f>F23-F24</f>
        <v>0</v>
      </c>
      <c r="G25" s="293"/>
      <c r="H25" s="104">
        <f>H23-H24</f>
        <v>0</v>
      </c>
      <c r="I25" s="293"/>
      <c r="J25" s="104">
        <f>J23-J24</f>
        <v>0</v>
      </c>
      <c r="K25" s="294"/>
      <c r="L25" s="293"/>
      <c r="M25" s="292"/>
    </row>
    <row r="26" spans="1:13" ht="16.5" customHeight="1" thickBot="1" x14ac:dyDescent="0.25">
      <c r="A26" s="422"/>
      <c r="B26" s="423"/>
      <c r="C26" s="291"/>
      <c r="D26" s="289"/>
      <c r="E26" s="289"/>
      <c r="F26" s="289"/>
      <c r="G26" s="290"/>
      <c r="H26" s="289"/>
      <c r="I26" s="289"/>
      <c r="J26" s="288"/>
      <c r="K26" s="287"/>
      <c r="L26" s="286"/>
      <c r="M26" s="285"/>
    </row>
  </sheetData>
  <sheetProtection algorithmName="SHA-512" hashValue="w/FT3EWVNaPSP3i6IRs4JHKH0dc7CaDHH5THr1Z+/nXDqC5lOOfSHRjzsxyGeHXaLJIXPpr3sm+Es/82GiCOOQ==" saltValue="dRrOT8p+7UJy4dFPLYKGPQ==" spinCount="100000" sheet="1" objects="1" scenarios="1"/>
  <mergeCells count="14">
    <mergeCell ref="A5:B5"/>
    <mergeCell ref="A6:B6"/>
    <mergeCell ref="A1:M1"/>
    <mergeCell ref="A2:M2"/>
    <mergeCell ref="A4:B4"/>
    <mergeCell ref="C4:G4"/>
    <mergeCell ref="H4:I4"/>
    <mergeCell ref="J4:L4"/>
    <mergeCell ref="J9:L9"/>
    <mergeCell ref="A26:B26"/>
    <mergeCell ref="A22:B22"/>
    <mergeCell ref="H9:I9"/>
    <mergeCell ref="C9:G9"/>
    <mergeCell ref="A9:B9"/>
  </mergeCells>
  <conditionalFormatting sqref="F25 H25">
    <cfRule type="cellIs" dxfId="6" priority="2" operator="notEqual">
      <formula>0</formula>
    </cfRule>
  </conditionalFormatting>
  <conditionalFormatting sqref="J25">
    <cfRule type="cellIs" dxfId="5" priority="1" operator="notEqual">
      <formula>0</formula>
    </cfRule>
  </conditionalFormatting>
  <dataValidations count="5">
    <dataValidation type="date" allowBlank="1" showInputMessage="1" showErrorMessage="1" errorTitle="Onjuiste invoer" error="Voer een datum in &quot;dd-mm-jjjj&quot;" sqref="E12:E21" xr:uid="{E3C4C1E5-5DA4-4EBB-9E45-760F12066469}">
      <formula1>39814</formula1>
      <formula2>47848</formula2>
    </dataValidation>
    <dataValidation type="list" allowBlank="1" showInputMessage="1" showErrorMessage="1" errorTitle="Onjuiste invoer" error="Selecteer:_x000a_- Investeringssubsidie; _x000a_- Waarderingssubsidie; _x000a_- Huisvesting of _x000a_- Anders" sqref="I12:I21" xr:uid="{DBE36309-D9EA-4E7B-A8B3-607356D24129}">
      <formula1>"Investeringssubsidie, Waarderingssubsidie, Huisvesting, Anders (geef opm.)"</formula1>
    </dataValidation>
    <dataValidation type="list" allowBlank="1" showInputMessage="1" showErrorMessage="1" errorTitle="Onjuiste invoer" error="Selecteer:_x000a_- Ja _x000a_- Nee" sqref="K12:K21" xr:uid="{76C44528-EAC5-422B-9F6D-2613BC8A2FD1}">
      <formula1>"Ja, Nee (geef opm.)"</formula1>
    </dataValidation>
    <dataValidation type="list" allowBlank="1" showInputMessage="1" showErrorMessage="1" errorTitle="Onjuiste invoer" error="Selecteer: _x000a_- Huishoudens; _x000a_- Woonruimten; _x000a_- Vast Bedrag of _x000a_- Anders" sqref="C12:C21" xr:uid="{93E6D632-4DB9-4CC2-A56C-4A233325BAF9}">
      <formula1>"Huishoudens, Woonruimten, Indexatie, Vast Bedrag, Overeenkomst, Anders (geef opm.)"</formula1>
    </dataValidation>
    <dataValidation type="decimal" allowBlank="1" showInputMessage="1" showErrorMessage="1" sqref="H12:H21 F12:F21" xr:uid="{90F04F63-9DB3-452F-A733-7D025289363A}">
      <formula1>0</formula1>
      <formula2>9999999</formula2>
    </dataValidation>
  </dataValidations>
  <pageMargins left="0.78740157480314965" right="0.19685039370078741" top="0.98425196850393704" bottom="0.98425196850393704" header="0.51181102362204722" footer="0.31496062992125984"/>
  <pageSetup paperSize="9" scale="43" orientation="landscape" r:id="rId1"/>
  <headerFooter alignWithMargins="0">
    <oddHeader>&amp;C&amp;8Financieel Toezicht
Lokale media-instellingen door het Commissariaat voor de Media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0"/>
  <sheetViews>
    <sheetView showGridLines="0" zoomScaleNormal="100" zoomScaleSheetLayoutView="115" workbookViewId="0">
      <selection activeCell="H20" sqref="H20"/>
    </sheetView>
  </sheetViews>
  <sheetFormatPr defaultColWidth="9.140625" defaultRowHeight="12.75" x14ac:dyDescent="0.2"/>
  <cols>
    <col min="1" max="1" width="4.28515625" style="175" customWidth="1"/>
    <col min="2" max="2" width="55.140625" style="175" customWidth="1"/>
    <col min="3" max="5" width="27.42578125" style="175" customWidth="1"/>
    <col min="6" max="6" width="18.85546875" style="175" customWidth="1"/>
    <col min="7" max="7" width="15.7109375" style="175" customWidth="1"/>
    <col min="8" max="16384" width="9.140625" style="175"/>
  </cols>
  <sheetData>
    <row r="1" spans="1:7" x14ac:dyDescent="0.2">
      <c r="A1" s="463" t="str">
        <f>Alg.gegevens!B5</f>
        <v>&lt;&lt; Naam media-instelling &gt;&gt;</v>
      </c>
      <c r="B1" s="464"/>
      <c r="C1" s="464"/>
      <c r="D1" s="464"/>
      <c r="E1" s="465"/>
    </row>
    <row r="2" spans="1:7" ht="13.5" thickBot="1" x14ac:dyDescent="0.25">
      <c r="A2" s="466" t="str">
        <f>"III. Specificatie baten uit bijdragen van derden "&amp;Alg.gegevens!B2</f>
        <v>III. Specificatie baten uit bijdragen van derden 2024</v>
      </c>
      <c r="B2" s="467"/>
      <c r="C2" s="467"/>
      <c r="D2" s="467"/>
      <c r="E2" s="468"/>
    </row>
    <row r="4" spans="1:7" ht="12.75" customHeight="1" x14ac:dyDescent="0.2">
      <c r="A4" s="469" t="s">
        <v>342</v>
      </c>
      <c r="B4" s="470"/>
      <c r="C4" s="470"/>
      <c r="D4" s="470"/>
      <c r="E4" s="471"/>
    </row>
    <row r="5" spans="1:7" ht="12.75" customHeight="1" x14ac:dyDescent="0.2">
      <c r="A5" s="472"/>
      <c r="B5" s="473"/>
      <c r="C5" s="473"/>
      <c r="D5" s="473"/>
      <c r="E5" s="474"/>
    </row>
    <row r="6" spans="1:7" x14ac:dyDescent="0.2">
      <c r="A6" s="472"/>
      <c r="B6" s="473"/>
      <c r="C6" s="473"/>
      <c r="D6" s="473"/>
      <c r="E6" s="474"/>
    </row>
    <row r="7" spans="1:7" ht="12.75" customHeight="1" x14ac:dyDescent="0.2">
      <c r="A7" s="472"/>
      <c r="B7" s="473"/>
      <c r="C7" s="473"/>
      <c r="D7" s="473"/>
      <c r="E7" s="474"/>
    </row>
    <row r="8" spans="1:7" ht="12.75" customHeight="1" x14ac:dyDescent="0.2">
      <c r="A8" s="475"/>
      <c r="B8" s="476"/>
      <c r="C8" s="476"/>
      <c r="D8" s="476"/>
      <c r="E8" s="477"/>
    </row>
    <row r="10" spans="1:7" ht="12.75" customHeight="1" x14ac:dyDescent="0.2">
      <c r="A10" s="454" t="s">
        <v>289</v>
      </c>
      <c r="B10" s="455"/>
      <c r="C10" s="455"/>
      <c r="D10" s="455"/>
      <c r="E10" s="456"/>
    </row>
    <row r="12" spans="1:7" x14ac:dyDescent="0.2">
      <c r="A12" s="119" t="s">
        <v>287</v>
      </c>
      <c r="B12" s="120"/>
      <c r="C12" s="120"/>
      <c r="D12" s="120"/>
      <c r="E12" s="153" t="s">
        <v>52</v>
      </c>
    </row>
    <row r="13" spans="1:7" ht="13.5" thickBot="1" x14ac:dyDescent="0.25"/>
    <row r="14" spans="1:7" ht="13.5" customHeight="1" thickBot="1" x14ac:dyDescent="0.25">
      <c r="A14" s="105" t="s">
        <v>304</v>
      </c>
      <c r="B14" s="106" t="s">
        <v>288</v>
      </c>
      <c r="C14" s="453" t="s">
        <v>79</v>
      </c>
      <c r="D14" s="453"/>
      <c r="E14" s="122" t="s">
        <v>84</v>
      </c>
      <c r="G14" s="195"/>
    </row>
    <row r="15" spans="1:7" x14ac:dyDescent="0.2">
      <c r="A15" s="196"/>
      <c r="E15" s="197"/>
      <c r="G15" s="195"/>
    </row>
    <row r="16" spans="1:7" ht="15" customHeight="1" x14ac:dyDescent="0.2">
      <c r="A16" s="183">
        <v>1</v>
      </c>
      <c r="B16" s="381"/>
      <c r="C16" s="461"/>
      <c r="D16" s="462"/>
      <c r="E16" s="382">
        <v>0</v>
      </c>
      <c r="G16" s="195"/>
    </row>
    <row r="17" spans="1:7" ht="15" customHeight="1" x14ac:dyDescent="0.2">
      <c r="A17" s="184">
        <v>2</v>
      </c>
      <c r="B17" s="383"/>
      <c r="C17" s="457"/>
      <c r="D17" s="458"/>
      <c r="E17" s="384">
        <v>0</v>
      </c>
      <c r="G17" s="195"/>
    </row>
    <row r="18" spans="1:7" ht="15" customHeight="1" x14ac:dyDescent="0.2">
      <c r="A18" s="184">
        <v>3</v>
      </c>
      <c r="B18" s="383"/>
      <c r="C18" s="457"/>
      <c r="D18" s="458"/>
      <c r="E18" s="384">
        <v>0</v>
      </c>
      <c r="G18" s="195"/>
    </row>
    <row r="19" spans="1:7" ht="15" customHeight="1" x14ac:dyDescent="0.2">
      <c r="A19" s="184">
        <v>4</v>
      </c>
      <c r="B19" s="383"/>
      <c r="C19" s="457"/>
      <c r="D19" s="458"/>
      <c r="E19" s="384">
        <v>0</v>
      </c>
      <c r="G19" s="195"/>
    </row>
    <row r="20" spans="1:7" ht="15" customHeight="1" x14ac:dyDescent="0.2">
      <c r="A20" s="184">
        <v>5</v>
      </c>
      <c r="B20" s="383"/>
      <c r="C20" s="457"/>
      <c r="D20" s="458"/>
      <c r="E20" s="384">
        <v>0</v>
      </c>
      <c r="G20" s="195"/>
    </row>
    <row r="21" spans="1:7" ht="15" customHeight="1" x14ac:dyDescent="0.2">
      <c r="A21" s="184">
        <v>6</v>
      </c>
      <c r="B21" s="383"/>
      <c r="C21" s="457"/>
      <c r="D21" s="458"/>
      <c r="E21" s="384">
        <v>0</v>
      </c>
      <c r="G21" s="195"/>
    </row>
    <row r="22" spans="1:7" ht="15" customHeight="1" x14ac:dyDescent="0.2">
      <c r="A22" s="184">
        <v>7</v>
      </c>
      <c r="B22" s="383"/>
      <c r="C22" s="457"/>
      <c r="D22" s="458"/>
      <c r="E22" s="384">
        <v>0</v>
      </c>
      <c r="G22" s="195"/>
    </row>
    <row r="23" spans="1:7" ht="15" customHeight="1" x14ac:dyDescent="0.2">
      <c r="A23" s="184">
        <v>8</v>
      </c>
      <c r="B23" s="383"/>
      <c r="C23" s="457"/>
      <c r="D23" s="458"/>
      <c r="E23" s="384">
        <v>0</v>
      </c>
      <c r="G23" s="195"/>
    </row>
    <row r="24" spans="1:7" ht="15" customHeight="1" x14ac:dyDescent="0.2">
      <c r="A24" s="184">
        <v>9</v>
      </c>
      <c r="B24" s="383"/>
      <c r="C24" s="457"/>
      <c r="D24" s="458"/>
      <c r="E24" s="384">
        <v>0</v>
      </c>
      <c r="G24" s="195"/>
    </row>
    <row r="25" spans="1:7" ht="15" customHeight="1" x14ac:dyDescent="0.2">
      <c r="A25" s="186">
        <v>10</v>
      </c>
      <c r="B25" s="385"/>
      <c r="C25" s="459"/>
      <c r="D25" s="460"/>
      <c r="E25" s="386">
        <v>0</v>
      </c>
      <c r="G25" s="195"/>
    </row>
    <row r="26" spans="1:7" ht="13.5" thickBot="1" x14ac:dyDescent="0.25">
      <c r="A26" s="198"/>
      <c r="B26" s="199"/>
      <c r="C26" s="199"/>
      <c r="D26" s="199"/>
      <c r="E26" s="200"/>
    </row>
    <row r="27" spans="1:7" ht="13.5" thickTop="1" x14ac:dyDescent="0.2">
      <c r="A27" s="170"/>
      <c r="B27" s="171" t="s">
        <v>261</v>
      </c>
      <c r="C27" s="109"/>
      <c r="D27" s="116"/>
      <c r="E27" s="110">
        <f>SUM(E16:E26)</f>
        <v>0</v>
      </c>
    </row>
    <row r="28" spans="1:7" x14ac:dyDescent="0.2">
      <c r="A28" s="148"/>
      <c r="B28" s="168" t="s">
        <v>260</v>
      </c>
      <c r="C28" s="107"/>
      <c r="D28" s="117"/>
      <c r="E28" s="111">
        <f>'Model II'!B12</f>
        <v>0</v>
      </c>
    </row>
    <row r="29" spans="1:7" x14ac:dyDescent="0.2">
      <c r="A29" s="149"/>
      <c r="B29" s="169" t="s">
        <v>262</v>
      </c>
      <c r="C29" s="108"/>
      <c r="D29" s="118"/>
      <c r="E29" s="112">
        <f>E27-E28</f>
        <v>0</v>
      </c>
    </row>
    <row r="30" spans="1:7" ht="13.5" thickBot="1" x14ac:dyDescent="0.25">
      <c r="A30" s="201"/>
      <c r="B30" s="202"/>
      <c r="C30" s="202"/>
      <c r="D30" s="202"/>
      <c r="E30" s="203"/>
    </row>
    <row r="32" spans="1:7" x14ac:dyDescent="0.2">
      <c r="A32" s="454" t="s">
        <v>290</v>
      </c>
      <c r="B32" s="455"/>
      <c r="C32" s="455"/>
      <c r="D32" s="455"/>
      <c r="E32" s="456"/>
    </row>
    <row r="34" spans="1:5" x14ac:dyDescent="0.2">
      <c r="A34" s="119" t="s">
        <v>291</v>
      </c>
      <c r="B34" s="120"/>
      <c r="C34" s="120"/>
      <c r="D34" s="120"/>
      <c r="E34" s="121" t="s">
        <v>52</v>
      </c>
    </row>
    <row r="35" spans="1:5" ht="13.5" thickBot="1" x14ac:dyDescent="0.25"/>
    <row r="36" spans="1:5" ht="13.5" thickBot="1" x14ac:dyDescent="0.25">
      <c r="A36" s="105" t="s">
        <v>80</v>
      </c>
      <c r="B36" s="106" t="s">
        <v>288</v>
      </c>
      <c r="C36" s="106" t="s">
        <v>79</v>
      </c>
      <c r="D36" s="106" t="s">
        <v>292</v>
      </c>
      <c r="E36" s="122" t="s">
        <v>84</v>
      </c>
    </row>
    <row r="37" spans="1:5" x14ac:dyDescent="0.2">
      <c r="A37" s="196"/>
      <c r="E37" s="197"/>
    </row>
    <row r="38" spans="1:5" ht="14.25" x14ac:dyDescent="0.2">
      <c r="A38" s="183">
        <v>1</v>
      </c>
      <c r="B38" s="387"/>
      <c r="C38" s="387"/>
      <c r="D38" s="388"/>
      <c r="E38" s="382">
        <v>0</v>
      </c>
    </row>
    <row r="39" spans="1:5" ht="14.25" x14ac:dyDescent="0.2">
      <c r="A39" s="184">
        <v>2</v>
      </c>
      <c r="B39" s="389"/>
      <c r="C39" s="389"/>
      <c r="D39" s="390"/>
      <c r="E39" s="384">
        <v>0</v>
      </c>
    </row>
    <row r="40" spans="1:5" ht="14.25" x14ac:dyDescent="0.2">
      <c r="A40" s="184">
        <v>3</v>
      </c>
      <c r="B40" s="389"/>
      <c r="C40" s="389"/>
      <c r="D40" s="390"/>
      <c r="E40" s="384">
        <v>0</v>
      </c>
    </row>
    <row r="41" spans="1:5" ht="14.25" x14ac:dyDescent="0.2">
      <c r="A41" s="184">
        <v>4</v>
      </c>
      <c r="B41" s="389"/>
      <c r="C41" s="389"/>
      <c r="D41" s="390"/>
      <c r="E41" s="384">
        <v>0</v>
      </c>
    </row>
    <row r="42" spans="1:5" ht="14.25" x14ac:dyDescent="0.2">
      <c r="A42" s="184">
        <v>5</v>
      </c>
      <c r="B42" s="389"/>
      <c r="C42" s="389"/>
      <c r="D42" s="390"/>
      <c r="E42" s="384">
        <v>0</v>
      </c>
    </row>
    <row r="43" spans="1:5" ht="14.25" x14ac:dyDescent="0.2">
      <c r="A43" s="184">
        <v>6</v>
      </c>
      <c r="B43" s="389"/>
      <c r="C43" s="389"/>
      <c r="D43" s="390"/>
      <c r="E43" s="384">
        <v>0</v>
      </c>
    </row>
    <row r="44" spans="1:5" ht="14.25" x14ac:dyDescent="0.2">
      <c r="A44" s="184">
        <v>7</v>
      </c>
      <c r="B44" s="389"/>
      <c r="C44" s="389"/>
      <c r="D44" s="390"/>
      <c r="E44" s="384">
        <v>0</v>
      </c>
    </row>
    <row r="45" spans="1:5" ht="14.25" x14ac:dyDescent="0.2">
      <c r="A45" s="184">
        <v>8</v>
      </c>
      <c r="B45" s="389"/>
      <c r="C45" s="389"/>
      <c r="D45" s="390"/>
      <c r="E45" s="384">
        <v>0</v>
      </c>
    </row>
    <row r="46" spans="1:5" ht="14.25" x14ac:dyDescent="0.2">
      <c r="A46" s="184">
        <v>9</v>
      </c>
      <c r="B46" s="389"/>
      <c r="C46" s="389"/>
      <c r="D46" s="390"/>
      <c r="E46" s="384">
        <v>0</v>
      </c>
    </row>
    <row r="47" spans="1:5" ht="14.25" x14ac:dyDescent="0.2">
      <c r="A47" s="186">
        <v>10</v>
      </c>
      <c r="B47" s="391"/>
      <c r="C47" s="391"/>
      <c r="D47" s="392"/>
      <c r="E47" s="386">
        <v>0</v>
      </c>
    </row>
    <row r="48" spans="1:5" ht="13.5" thickBot="1" x14ac:dyDescent="0.25">
      <c r="A48" s="198"/>
      <c r="B48" s="199"/>
      <c r="C48" s="199"/>
      <c r="D48" s="199"/>
      <c r="E48" s="200"/>
    </row>
    <row r="49" spans="1:5" ht="13.5" thickTop="1" x14ac:dyDescent="0.2">
      <c r="A49" s="451" t="s">
        <v>261</v>
      </c>
      <c r="B49" s="452"/>
      <c r="C49" s="113"/>
      <c r="D49" s="115"/>
      <c r="E49" s="114">
        <f>SUM(E38:E48)</f>
        <v>0</v>
      </c>
    </row>
    <row r="50" spans="1:5" ht="13.5" thickBot="1" x14ac:dyDescent="0.25">
      <c r="A50" s="201"/>
      <c r="B50" s="202"/>
      <c r="C50" s="202"/>
      <c r="D50" s="202"/>
      <c r="E50" s="203"/>
    </row>
  </sheetData>
  <customSheetViews>
    <customSheetView guid="{DEA5EAA8-A663-47DF-913C-9D569C9D093A}" fitToPage="1" showRuler="0" topLeftCell="A25">
      <selection activeCell="B28" sqref="B28"/>
      <pageMargins left="0.78740157480314965" right="0.39370078740157483" top="0.59055118110236227" bottom="0.59055118110236227" header="0.31496062992125984" footer="0.31496062992125984"/>
      <pageSetup paperSize="9" scale="67" orientation="landscape" r:id="rId1"/>
      <headerFooter alignWithMargins="0"/>
    </customSheetView>
    <customSheetView guid="{1018C8DD-9EAC-4AC1-BE57-A4D737270C36}" fitToPage="1" showRuler="0" topLeftCell="A36">
      <selection activeCell="A4" sqref="A4"/>
      <pageMargins left="0.78740157480314965" right="0.39370078740157483" top="0.59055118110236227" bottom="0.59055118110236227" header="0.31496062992125984" footer="0.31496062992125984"/>
      <pageSetup paperSize="9" scale="67" orientation="landscape" r:id="rId2"/>
      <headerFooter alignWithMargins="0"/>
    </customSheetView>
  </customSheetViews>
  <mergeCells count="17">
    <mergeCell ref="A1:E1"/>
    <mergeCell ref="A2:E2"/>
    <mergeCell ref="A4:E8"/>
    <mergeCell ref="A49:B49"/>
    <mergeCell ref="C14:D14"/>
    <mergeCell ref="A10:E10"/>
    <mergeCell ref="A32:E32"/>
    <mergeCell ref="C21:D21"/>
    <mergeCell ref="C22:D22"/>
    <mergeCell ref="C23:D23"/>
    <mergeCell ref="C24:D24"/>
    <mergeCell ref="C25:D25"/>
    <mergeCell ref="C16:D16"/>
    <mergeCell ref="C17:D17"/>
    <mergeCell ref="C18:D18"/>
    <mergeCell ref="C19:D19"/>
    <mergeCell ref="C20:D20"/>
  </mergeCells>
  <phoneticPr fontId="2" type="noConversion"/>
  <conditionalFormatting sqref="E29">
    <cfRule type="cellIs" dxfId="4" priority="2" operator="notEqual">
      <formula>0</formula>
    </cfRule>
  </conditionalFormatting>
  <pageMargins left="0.78740157480314965" right="0.78740157480314965" top="0.59055118110236227" bottom="0.59055118110236227" header="0.31496062992125984" footer="0.31496062992125984"/>
  <pageSetup paperSize="9" scale="76" orientation="landscape" r:id="rId3"/>
  <headerFooter alignWithMargins="0">
    <oddHeader>&amp;CADDITIONELE INFORMATIE</oddHeader>
    <oddFooter>&amp;C&amp;8Handboek Financiële Verantwoording Publieke Lokale Media-instellingen februari 2009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5"/>
  <sheetViews>
    <sheetView showGridLines="0" zoomScale="115" zoomScaleNormal="115" zoomScaleSheetLayoutView="100" workbookViewId="0">
      <selection activeCell="B24" sqref="B24"/>
    </sheetView>
  </sheetViews>
  <sheetFormatPr defaultColWidth="9.140625" defaultRowHeight="12.75" x14ac:dyDescent="0.2"/>
  <cols>
    <col min="1" max="1" width="3.85546875" style="175" customWidth="1"/>
    <col min="2" max="2" width="117.42578125" style="175" customWidth="1"/>
    <col min="3" max="5" width="15.7109375" style="175" customWidth="1"/>
    <col min="6" max="16384" width="9.140625" style="175"/>
  </cols>
  <sheetData>
    <row r="1" spans="1:5" x14ac:dyDescent="0.2">
      <c r="A1" s="478" t="str">
        <f>Alg.gegevens!B5</f>
        <v>&lt;&lt; Naam media-instelling &gt;&gt;</v>
      </c>
      <c r="B1" s="479"/>
      <c r="C1" s="479"/>
      <c r="D1" s="479"/>
      <c r="E1" s="480"/>
    </row>
    <row r="2" spans="1:5" ht="13.5" thickBot="1" x14ac:dyDescent="0.25">
      <c r="A2" s="466" t="str">
        <f>"IV. Specificatie baten uit nevenactiviteiten "&amp;Alg.gegevens!B2</f>
        <v>IV. Specificatie baten uit nevenactiviteiten 2024</v>
      </c>
      <c r="B2" s="467"/>
      <c r="C2" s="467"/>
      <c r="D2" s="467"/>
      <c r="E2" s="468"/>
    </row>
    <row r="4" spans="1:5" ht="15" x14ac:dyDescent="0.2">
      <c r="A4" s="207" t="s">
        <v>293</v>
      </c>
      <c r="B4" s="131"/>
      <c r="C4" s="131"/>
      <c r="D4" s="131"/>
      <c r="E4" s="132"/>
    </row>
    <row r="5" spans="1:5" ht="15" x14ac:dyDescent="0.2">
      <c r="A5" s="208" t="s">
        <v>294</v>
      </c>
      <c r="B5" s="134"/>
      <c r="C5" s="134"/>
      <c r="D5" s="134"/>
      <c r="E5" s="135"/>
    </row>
    <row r="6" spans="1:5" ht="15" x14ac:dyDescent="0.2">
      <c r="A6" s="208" t="s">
        <v>295</v>
      </c>
      <c r="B6" s="134"/>
      <c r="C6" s="134"/>
      <c r="D6" s="134"/>
      <c r="E6" s="135"/>
    </row>
    <row r="7" spans="1:5" ht="15" x14ac:dyDescent="0.2">
      <c r="A7" s="209" t="s">
        <v>328</v>
      </c>
      <c r="B7" s="134"/>
      <c r="C7" s="134"/>
      <c r="D7" s="134"/>
      <c r="E7" s="135"/>
    </row>
    <row r="8" spans="1:5" ht="15" x14ac:dyDescent="0.2">
      <c r="A8" s="209" t="s">
        <v>329</v>
      </c>
      <c r="B8" s="134"/>
      <c r="C8" s="134"/>
      <c r="D8" s="134"/>
      <c r="E8" s="135"/>
    </row>
    <row r="9" spans="1:5" ht="15" x14ac:dyDescent="0.2">
      <c r="A9" s="209" t="s">
        <v>334</v>
      </c>
      <c r="B9" s="134"/>
      <c r="C9" s="134"/>
      <c r="D9" s="134"/>
      <c r="E9" s="135"/>
    </row>
    <row r="10" spans="1:5" ht="15" x14ac:dyDescent="0.2">
      <c r="A10" s="209" t="s">
        <v>330</v>
      </c>
      <c r="B10" s="134"/>
      <c r="C10" s="134"/>
      <c r="D10" s="134"/>
      <c r="E10" s="135"/>
    </row>
    <row r="11" spans="1:5" ht="15" x14ac:dyDescent="0.2">
      <c r="A11" s="208"/>
      <c r="B11" s="134"/>
      <c r="C11" s="134"/>
      <c r="D11" s="134"/>
      <c r="E11" s="135"/>
    </row>
    <row r="12" spans="1:5" ht="15" x14ac:dyDescent="0.2">
      <c r="A12" s="208" t="s">
        <v>296</v>
      </c>
      <c r="B12" s="134"/>
      <c r="C12" s="134"/>
      <c r="D12" s="134"/>
      <c r="E12" s="135"/>
    </row>
    <row r="13" spans="1:5" ht="15" x14ac:dyDescent="0.2">
      <c r="A13" s="208" t="s">
        <v>297</v>
      </c>
      <c r="B13" s="134"/>
      <c r="C13" s="134"/>
      <c r="D13" s="134"/>
      <c r="E13" s="135"/>
    </row>
    <row r="14" spans="1:5" ht="15" x14ac:dyDescent="0.2">
      <c r="A14" s="375" t="s">
        <v>343</v>
      </c>
      <c r="B14" s="134"/>
      <c r="C14" s="134"/>
      <c r="D14" s="134"/>
      <c r="E14" s="135"/>
    </row>
    <row r="15" spans="1:5" ht="15" x14ac:dyDescent="0.2">
      <c r="A15" s="210"/>
      <c r="B15" s="137"/>
      <c r="C15" s="137"/>
      <c r="D15" s="137"/>
      <c r="E15" s="138"/>
    </row>
    <row r="17" spans="1:7" x14ac:dyDescent="0.2">
      <c r="A17" s="119"/>
      <c r="B17" s="120"/>
      <c r="C17" s="120"/>
      <c r="D17" s="120"/>
      <c r="E17" s="153" t="s">
        <v>52</v>
      </c>
    </row>
    <row r="18" spans="1:7" ht="13.5" thickBot="1" x14ac:dyDescent="0.25"/>
    <row r="19" spans="1:7" ht="13.5" customHeight="1" thickBot="1" x14ac:dyDescent="0.25">
      <c r="A19" s="105" t="s">
        <v>304</v>
      </c>
      <c r="B19" s="106" t="s">
        <v>83</v>
      </c>
      <c r="C19" s="128" t="s">
        <v>84</v>
      </c>
      <c r="D19" s="128" t="s">
        <v>85</v>
      </c>
      <c r="E19" s="122" t="s">
        <v>86</v>
      </c>
      <c r="G19" s="195"/>
    </row>
    <row r="20" spans="1:7" x14ac:dyDescent="0.2">
      <c r="A20" s="196"/>
      <c r="E20" s="197"/>
      <c r="G20" s="195"/>
    </row>
    <row r="21" spans="1:7" ht="15" customHeight="1" x14ac:dyDescent="0.2">
      <c r="A21" s="183">
        <v>1</v>
      </c>
      <c r="B21" s="272"/>
      <c r="C21" s="204">
        <v>0</v>
      </c>
      <c r="D21" s="211">
        <v>0</v>
      </c>
      <c r="E21" s="212">
        <f>C21-D21</f>
        <v>0</v>
      </c>
      <c r="G21" s="195"/>
    </row>
    <row r="22" spans="1:7" ht="15" customHeight="1" x14ac:dyDescent="0.2">
      <c r="A22" s="184">
        <v>2</v>
      </c>
      <c r="B22" s="273"/>
      <c r="C22" s="205">
        <v>0</v>
      </c>
      <c r="D22" s="213">
        <v>0</v>
      </c>
      <c r="E22" s="214">
        <v>0</v>
      </c>
      <c r="G22" s="195"/>
    </row>
    <row r="23" spans="1:7" ht="15" customHeight="1" x14ac:dyDescent="0.2">
      <c r="A23" s="184">
        <v>3</v>
      </c>
      <c r="B23" s="273"/>
      <c r="C23" s="205">
        <v>0</v>
      </c>
      <c r="D23" s="213">
        <v>0</v>
      </c>
      <c r="E23" s="214">
        <v>0</v>
      </c>
      <c r="G23" s="195"/>
    </row>
    <row r="24" spans="1:7" ht="15" customHeight="1" x14ac:dyDescent="0.2">
      <c r="A24" s="184">
        <v>4</v>
      </c>
      <c r="B24" s="273"/>
      <c r="C24" s="205">
        <v>0</v>
      </c>
      <c r="D24" s="213">
        <v>0</v>
      </c>
      <c r="E24" s="214">
        <v>0</v>
      </c>
      <c r="G24" s="195"/>
    </row>
    <row r="25" spans="1:7" ht="15" customHeight="1" x14ac:dyDescent="0.2">
      <c r="A25" s="184">
        <v>5</v>
      </c>
      <c r="B25" s="273"/>
      <c r="C25" s="205">
        <v>0</v>
      </c>
      <c r="D25" s="213">
        <v>0</v>
      </c>
      <c r="E25" s="214">
        <v>0</v>
      </c>
      <c r="G25" s="195"/>
    </row>
    <row r="26" spans="1:7" ht="15" customHeight="1" x14ac:dyDescent="0.2">
      <c r="A26" s="184">
        <v>6</v>
      </c>
      <c r="B26" s="273"/>
      <c r="C26" s="205">
        <v>0</v>
      </c>
      <c r="D26" s="213">
        <v>0</v>
      </c>
      <c r="E26" s="214">
        <v>0</v>
      </c>
      <c r="G26" s="195"/>
    </row>
    <row r="27" spans="1:7" ht="15" customHeight="1" x14ac:dyDescent="0.2">
      <c r="A27" s="184">
        <v>7</v>
      </c>
      <c r="B27" s="273"/>
      <c r="C27" s="205">
        <v>0</v>
      </c>
      <c r="D27" s="213">
        <v>0</v>
      </c>
      <c r="E27" s="214">
        <v>0</v>
      </c>
      <c r="G27" s="195"/>
    </row>
    <row r="28" spans="1:7" ht="15" customHeight="1" x14ac:dyDescent="0.2">
      <c r="A28" s="184">
        <v>8</v>
      </c>
      <c r="B28" s="273"/>
      <c r="C28" s="205">
        <v>0</v>
      </c>
      <c r="D28" s="213">
        <v>0</v>
      </c>
      <c r="E28" s="214">
        <v>0</v>
      </c>
      <c r="G28" s="195"/>
    </row>
    <row r="29" spans="1:7" ht="15" customHeight="1" x14ac:dyDescent="0.2">
      <c r="A29" s="184">
        <v>9</v>
      </c>
      <c r="B29" s="273"/>
      <c r="C29" s="205">
        <v>0</v>
      </c>
      <c r="D29" s="213">
        <v>0</v>
      </c>
      <c r="E29" s="214">
        <v>0</v>
      </c>
      <c r="G29" s="195"/>
    </row>
    <row r="30" spans="1:7" ht="15" customHeight="1" x14ac:dyDescent="0.2">
      <c r="A30" s="186">
        <v>10</v>
      </c>
      <c r="B30" s="274"/>
      <c r="C30" s="206">
        <v>0</v>
      </c>
      <c r="D30" s="215">
        <v>0</v>
      </c>
      <c r="E30" s="216">
        <v>0</v>
      </c>
      <c r="G30" s="195"/>
    </row>
    <row r="31" spans="1:7" ht="13.5" thickBot="1" x14ac:dyDescent="0.25">
      <c r="A31" s="198"/>
      <c r="B31" s="199"/>
      <c r="C31" s="199"/>
      <c r="D31" s="199"/>
      <c r="E31" s="200"/>
    </row>
    <row r="32" spans="1:7" ht="13.5" thickTop="1" x14ac:dyDescent="0.2">
      <c r="A32" s="170"/>
      <c r="B32" s="171" t="s">
        <v>261</v>
      </c>
      <c r="C32" s="123">
        <f>SUM(C21:C31)</f>
        <v>0</v>
      </c>
      <c r="D32" s="123">
        <f>SUM(D21:D31)</f>
        <v>0</v>
      </c>
      <c r="E32" s="110">
        <f>SUM(E21:E31)</f>
        <v>0</v>
      </c>
    </row>
    <row r="33" spans="1:5" x14ac:dyDescent="0.2">
      <c r="A33" s="148"/>
      <c r="B33" s="168" t="s">
        <v>260</v>
      </c>
      <c r="C33" s="124">
        <f>'Model II'!B13</f>
        <v>0</v>
      </c>
      <c r="D33" s="117"/>
      <c r="E33" s="111"/>
    </row>
    <row r="34" spans="1:5" x14ac:dyDescent="0.2">
      <c r="A34" s="149"/>
      <c r="B34" s="169" t="s">
        <v>262</v>
      </c>
      <c r="C34" s="125">
        <f>C32-C33</f>
        <v>0</v>
      </c>
      <c r="D34" s="118"/>
      <c r="E34" s="112"/>
    </row>
    <row r="35" spans="1:5" ht="13.5" thickBot="1" x14ac:dyDescent="0.25">
      <c r="A35" s="201"/>
      <c r="B35" s="202"/>
      <c r="C35" s="202"/>
      <c r="D35" s="202"/>
      <c r="E35" s="203"/>
    </row>
  </sheetData>
  <customSheetViews>
    <customSheetView guid="{DEA5EAA8-A663-47DF-913C-9D569C9D093A}" fitToPage="1" showRuler="0">
      <selection activeCell="D25" sqref="D25"/>
      <pageMargins left="0.78740157480314965" right="0.78740157480314965" top="0.59055118110236227" bottom="0.59055118110236227" header="0.31496062992125984" footer="0.31496062992125984"/>
      <pageSetup paperSize="9" orientation="landscape" r:id="rId1"/>
      <headerFooter alignWithMargins="0"/>
    </customSheetView>
    <customSheetView guid="{1018C8DD-9EAC-4AC1-BE57-A4D737270C36}" fitToPage="1" showRuler="0">
      <selection activeCell="A4" sqref="A4"/>
      <pageMargins left="0.78740157480314965" right="0.78740157480314965" top="0.59055118110236227" bottom="0.59055118110236227" header="0.31496062992125984" footer="0.31496062992125984"/>
      <pageSetup paperSize="9" orientation="landscape" r:id="rId2"/>
      <headerFooter alignWithMargins="0"/>
    </customSheetView>
  </customSheetViews>
  <mergeCells count="2">
    <mergeCell ref="A1:E1"/>
    <mergeCell ref="A2:E2"/>
  </mergeCells>
  <phoneticPr fontId="2" type="noConversion"/>
  <conditionalFormatting sqref="C34">
    <cfRule type="cellIs" dxfId="3" priority="1" operator="notEqual">
      <formula>0</formula>
    </cfRule>
  </conditionalFormatting>
  <conditionalFormatting sqref="E34">
    <cfRule type="cellIs" dxfId="2" priority="2" operator="notEqual">
      <formula>0</formula>
    </cfRule>
  </conditionalFormatting>
  <hyperlinks>
    <hyperlink ref="A14:E14" r:id="rId3" display="Volledigheidshalve verwijzen wij u naar de beleidsregels van het Commissariaat omtrent nevenactiviteiten. " xr:uid="{DFD350EF-B216-43E7-8DFA-5724BDD23F7B}"/>
  </hyperlinks>
  <pageMargins left="0.78740157480314965" right="0.78740157480314965" top="0.59055118110236227" bottom="0.59055118110236227" header="0.31496062992125984" footer="0.31496062992125984"/>
  <pageSetup paperSize="9" scale="78" orientation="landscape" r:id="rId4"/>
  <headerFooter alignWithMargins="0">
    <oddHeader>&amp;CADDITIONELE INFORMATIE</oddHeader>
    <oddFooter>&amp;C&amp;8Handboek Financiële Verantwoording Publieke Lokale Media-instellingen februari 2009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8"/>
  <sheetViews>
    <sheetView showGridLines="0" zoomScale="115" zoomScaleNormal="115" zoomScaleSheetLayoutView="145" workbookViewId="0">
      <selection activeCell="B14" sqref="B14"/>
    </sheetView>
  </sheetViews>
  <sheetFormatPr defaultColWidth="9.140625" defaultRowHeight="12.75" x14ac:dyDescent="0.2"/>
  <cols>
    <col min="1" max="1" width="3.85546875" style="175" customWidth="1"/>
    <col min="2" max="2" width="39.140625" style="175" customWidth="1"/>
    <col min="3" max="4" width="10.85546875" style="175" customWidth="1"/>
    <col min="5" max="6" width="42.140625" style="175" customWidth="1"/>
    <col min="7" max="7" width="15.7109375" style="175" customWidth="1"/>
    <col min="8" max="16384" width="9.140625" style="175"/>
  </cols>
  <sheetData>
    <row r="1" spans="1:7" x14ac:dyDescent="0.2">
      <c r="A1" s="404" t="str">
        <f>Alg.gegevens!B5</f>
        <v>&lt;&lt; Naam media-instelling &gt;&gt;</v>
      </c>
      <c r="B1" s="405"/>
      <c r="C1" s="405"/>
      <c r="D1" s="405"/>
      <c r="E1" s="405"/>
      <c r="F1" s="405"/>
      <c r="G1" s="406"/>
    </row>
    <row r="2" spans="1:7" ht="13.5" thickBot="1" x14ac:dyDescent="0.25">
      <c r="A2" s="481" t="str">
        <f>"V. Specificatie baten uit bartering "&amp;Alg.gegevens!B2</f>
        <v>V. Specificatie baten uit bartering 2024</v>
      </c>
      <c r="B2" s="482"/>
      <c r="C2" s="482"/>
      <c r="D2" s="482"/>
      <c r="E2" s="482"/>
      <c r="F2" s="482"/>
      <c r="G2" s="483"/>
    </row>
    <row r="4" spans="1:7" x14ac:dyDescent="0.2">
      <c r="A4" s="229" t="s">
        <v>298</v>
      </c>
      <c r="B4" s="230"/>
      <c r="C4" s="230"/>
      <c r="D4" s="230"/>
      <c r="E4" s="230"/>
      <c r="F4" s="230"/>
      <c r="G4" s="231"/>
    </row>
    <row r="5" spans="1:7" x14ac:dyDescent="0.2">
      <c r="A5" s="232" t="s">
        <v>299</v>
      </c>
      <c r="B5" s="134"/>
      <c r="C5" s="134"/>
      <c r="D5" s="134"/>
      <c r="E5" s="134"/>
      <c r="F5" s="134"/>
      <c r="G5" s="233"/>
    </row>
    <row r="6" spans="1:7" x14ac:dyDescent="0.2">
      <c r="A6" s="232" t="s">
        <v>300</v>
      </c>
      <c r="B6" s="134"/>
      <c r="C6" s="134"/>
      <c r="D6" s="134"/>
      <c r="E6" s="134"/>
      <c r="F6" s="134"/>
      <c r="G6" s="233"/>
    </row>
    <row r="7" spans="1:7" x14ac:dyDescent="0.2">
      <c r="A7" s="232" t="s">
        <v>344</v>
      </c>
      <c r="B7" s="134"/>
      <c r="C7" s="134"/>
      <c r="D7" s="134"/>
      <c r="E7" s="134"/>
      <c r="F7" s="134"/>
      <c r="G7" s="233"/>
    </row>
    <row r="8" spans="1:7" x14ac:dyDescent="0.2">
      <c r="A8" s="234"/>
      <c r="B8" s="235"/>
      <c r="C8" s="235"/>
      <c r="D8" s="235"/>
      <c r="E8" s="235"/>
      <c r="F8" s="235"/>
      <c r="G8" s="236"/>
    </row>
    <row r="9" spans="1:7" ht="12.75" customHeight="1" x14ac:dyDescent="0.2"/>
    <row r="10" spans="1:7" ht="12.75" customHeight="1" x14ac:dyDescent="0.2">
      <c r="A10" s="143"/>
      <c r="B10" s="144"/>
      <c r="C10" s="144"/>
      <c r="D10" s="144"/>
      <c r="E10" s="144"/>
      <c r="F10" s="144"/>
      <c r="G10" s="154" t="s">
        <v>52</v>
      </c>
    </row>
    <row r="11" spans="1:7" ht="13.5" customHeight="1" thickBot="1" x14ac:dyDescent="0.25"/>
    <row r="12" spans="1:7" ht="13.5" customHeight="1" thickBot="1" x14ac:dyDescent="0.25">
      <c r="A12" s="105" t="s">
        <v>304</v>
      </c>
      <c r="B12" s="106" t="s">
        <v>87</v>
      </c>
      <c r="C12" s="174" t="s">
        <v>88</v>
      </c>
      <c r="D12" s="174" t="s">
        <v>89</v>
      </c>
      <c r="E12" s="142" t="s">
        <v>90</v>
      </c>
      <c r="F12" s="106" t="s">
        <v>91</v>
      </c>
      <c r="G12" s="129" t="s">
        <v>92</v>
      </c>
    </row>
    <row r="13" spans="1:7" ht="9.9499999999999993" customHeight="1" x14ac:dyDescent="0.2">
      <c r="A13" s="217"/>
      <c r="B13" s="218"/>
      <c r="C13" s="218"/>
      <c r="D13" s="218"/>
      <c r="E13" s="218"/>
      <c r="F13" s="218"/>
      <c r="G13" s="219"/>
    </row>
    <row r="14" spans="1:7" ht="15" customHeight="1" x14ac:dyDescent="0.2">
      <c r="A14" s="183">
        <v>1</v>
      </c>
      <c r="B14" s="273"/>
      <c r="C14" s="220"/>
      <c r="D14" s="220"/>
      <c r="E14" s="276"/>
      <c r="F14" s="276"/>
      <c r="G14" s="221">
        <v>0</v>
      </c>
    </row>
    <row r="15" spans="1:7" ht="15" customHeight="1" x14ac:dyDescent="0.2">
      <c r="A15" s="184">
        <v>2</v>
      </c>
      <c r="B15" s="273"/>
      <c r="C15" s="220"/>
      <c r="D15" s="220"/>
      <c r="E15" s="276"/>
      <c r="F15" s="276"/>
      <c r="G15" s="221">
        <v>0</v>
      </c>
    </row>
    <row r="16" spans="1:7" ht="15" customHeight="1" x14ac:dyDescent="0.2">
      <c r="A16" s="184">
        <v>3</v>
      </c>
      <c r="B16" s="273"/>
      <c r="C16" s="220"/>
      <c r="D16" s="220"/>
      <c r="E16" s="276"/>
      <c r="F16" s="276"/>
      <c r="G16" s="221">
        <v>0</v>
      </c>
    </row>
    <row r="17" spans="1:7" ht="15" customHeight="1" x14ac:dyDescent="0.2">
      <c r="A17" s="184">
        <v>4</v>
      </c>
      <c r="B17" s="273"/>
      <c r="C17" s="220"/>
      <c r="D17" s="220"/>
      <c r="E17" s="276"/>
      <c r="F17" s="276"/>
      <c r="G17" s="221">
        <v>0</v>
      </c>
    </row>
    <row r="18" spans="1:7" ht="15" customHeight="1" x14ac:dyDescent="0.2">
      <c r="A18" s="184">
        <v>5</v>
      </c>
      <c r="B18" s="273"/>
      <c r="C18" s="220"/>
      <c r="D18" s="220"/>
      <c r="E18" s="276"/>
      <c r="F18" s="276"/>
      <c r="G18" s="221">
        <v>0</v>
      </c>
    </row>
    <row r="19" spans="1:7" ht="15" customHeight="1" x14ac:dyDescent="0.2">
      <c r="A19" s="184">
        <v>6</v>
      </c>
      <c r="B19" s="273"/>
      <c r="C19" s="220"/>
      <c r="D19" s="220"/>
      <c r="E19" s="276"/>
      <c r="F19" s="276"/>
      <c r="G19" s="221">
        <v>0</v>
      </c>
    </row>
    <row r="20" spans="1:7" ht="15" customHeight="1" x14ac:dyDescent="0.2">
      <c r="A20" s="184">
        <v>7</v>
      </c>
      <c r="B20" s="273"/>
      <c r="C20" s="220"/>
      <c r="D20" s="220"/>
      <c r="E20" s="276"/>
      <c r="F20" s="276"/>
      <c r="G20" s="221">
        <v>0</v>
      </c>
    </row>
    <row r="21" spans="1:7" ht="15" customHeight="1" x14ac:dyDescent="0.2">
      <c r="A21" s="184">
        <v>8</v>
      </c>
      <c r="B21" s="273"/>
      <c r="C21" s="220"/>
      <c r="D21" s="220"/>
      <c r="E21" s="276"/>
      <c r="F21" s="276"/>
      <c r="G21" s="221">
        <v>0</v>
      </c>
    </row>
    <row r="22" spans="1:7" ht="15" customHeight="1" x14ac:dyDescent="0.2">
      <c r="A22" s="184">
        <v>9</v>
      </c>
      <c r="B22" s="273"/>
      <c r="C22" s="220"/>
      <c r="D22" s="220"/>
      <c r="E22" s="276"/>
      <c r="F22" s="276"/>
      <c r="G22" s="221">
        <v>0</v>
      </c>
    </row>
    <row r="23" spans="1:7" ht="15" customHeight="1" x14ac:dyDescent="0.2">
      <c r="A23" s="186">
        <v>10</v>
      </c>
      <c r="B23" s="274"/>
      <c r="C23" s="222"/>
      <c r="D23" s="222"/>
      <c r="E23" s="277"/>
      <c r="F23" s="277"/>
      <c r="G23" s="223">
        <v>0</v>
      </c>
    </row>
    <row r="24" spans="1:7" ht="13.5" thickBot="1" x14ac:dyDescent="0.25">
      <c r="A24" s="224"/>
      <c r="B24" s="225"/>
      <c r="C24" s="226"/>
      <c r="D24" s="226"/>
      <c r="E24" s="226"/>
      <c r="F24" s="226"/>
      <c r="G24" s="227"/>
    </row>
    <row r="25" spans="1:7" ht="13.5" thickTop="1" x14ac:dyDescent="0.2">
      <c r="A25" s="170"/>
      <c r="B25" s="171" t="s">
        <v>261</v>
      </c>
      <c r="C25" s="123"/>
      <c r="D25" s="123"/>
      <c r="E25" s="123"/>
      <c r="F25" s="123"/>
      <c r="G25" s="139">
        <f t="shared" ref="G25" si="0">SUM(G14:G24)</f>
        <v>0</v>
      </c>
    </row>
    <row r="26" spans="1:7" x14ac:dyDescent="0.2">
      <c r="A26" s="148"/>
      <c r="B26" s="168" t="s">
        <v>260</v>
      </c>
      <c r="C26" s="124"/>
      <c r="D26" s="117"/>
      <c r="E26" s="117"/>
      <c r="F26" s="117"/>
      <c r="G26" s="140">
        <f>'Model II'!B14</f>
        <v>0</v>
      </c>
    </row>
    <row r="27" spans="1:7" x14ac:dyDescent="0.2">
      <c r="A27" s="149"/>
      <c r="B27" s="169" t="s">
        <v>262</v>
      </c>
      <c r="C27" s="125"/>
      <c r="D27" s="118"/>
      <c r="E27" s="118"/>
      <c r="F27" s="118"/>
      <c r="G27" s="141">
        <f>G25-G26</f>
        <v>0</v>
      </c>
    </row>
    <row r="28" spans="1:7" ht="13.5" customHeight="1" thickBot="1" x14ac:dyDescent="0.25">
      <c r="A28" s="201"/>
      <c r="B28" s="202"/>
      <c r="C28" s="202"/>
      <c r="D28" s="202"/>
      <c r="E28" s="202"/>
      <c r="F28" s="202"/>
      <c r="G28" s="228"/>
    </row>
  </sheetData>
  <customSheetViews>
    <customSheetView guid="{DEA5EAA8-A663-47DF-913C-9D569C9D093A}" fitToPage="1" showRuler="0">
      <selection activeCell="E34" sqref="E34"/>
      <pageMargins left="0.78740157480314965" right="0.78740157480314965" top="0.59055118110236227" bottom="0.59055118110236227" header="0.31496062992125984" footer="0.31496062992125984"/>
      <pageSetup paperSize="9" scale="75" orientation="landscape" r:id="rId1"/>
      <headerFooter alignWithMargins="0"/>
    </customSheetView>
    <customSheetView guid="{1018C8DD-9EAC-4AC1-BE57-A4D737270C36}" fitToPage="1" showRuler="0">
      <selection activeCell="A4" sqref="A4"/>
      <pageMargins left="0.78740157480314965" right="0.78740157480314965" top="0.59055118110236227" bottom="0.59055118110236227" header="0.31496062992125984" footer="0.31496062992125984"/>
      <pageSetup paperSize="9" scale="75" orientation="landscape" r:id="rId2"/>
      <headerFooter alignWithMargins="0"/>
    </customSheetView>
  </customSheetViews>
  <mergeCells count="2">
    <mergeCell ref="A1:G1"/>
    <mergeCell ref="A2:G2"/>
  </mergeCells>
  <phoneticPr fontId="2" type="noConversion"/>
  <conditionalFormatting sqref="C27">
    <cfRule type="cellIs" dxfId="1" priority="2" operator="notEqual">
      <formula>0</formula>
    </cfRule>
  </conditionalFormatting>
  <conditionalFormatting sqref="G27">
    <cfRule type="cellIs" dxfId="0" priority="1" operator="notEqual">
      <formula>0</formula>
    </cfRule>
  </conditionalFormatting>
  <dataValidations count="1">
    <dataValidation type="date" allowBlank="1" showInputMessage="1" showErrorMessage="1" errorTitle="Onjuiste invoer" error="Voer datum in (dd-mm-jjjj)" sqref="C14:D23" xr:uid="{89E80923-315B-4CF1-BF12-709BE5F65D32}">
      <formula1>29221</formula1>
      <formula2>66111</formula2>
    </dataValidation>
  </dataValidations>
  <hyperlinks>
    <hyperlink ref="A7:G7" r:id="rId3" display="Voor nadere informatie over bartering, verwijzen wij u naar de website van het Commissariaat." xr:uid="{C0CF9255-2F89-48E0-8E01-DD579068FE29}"/>
  </hyperlinks>
  <pageMargins left="0.78740157480314965" right="0.78740157480314965" top="0.59055118110236227" bottom="0.59055118110236227" header="0.31496062992125984" footer="0.31496062992125984"/>
  <pageSetup paperSize="9" scale="80" orientation="landscape" r:id="rId4"/>
  <headerFooter alignWithMargins="0">
    <oddHeader>&amp;CADDITIONELE INFORMATIE</oddHeader>
    <oddFooter>&amp;C&amp;8Handboek Financiële Verantwoording Publieke Lokale Media-instellingen februari 2009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2"/>
  <sheetViews>
    <sheetView showGridLines="0" zoomScale="115" zoomScaleNormal="115" zoomScaleSheetLayoutView="145" workbookViewId="0">
      <selection activeCell="B15" sqref="B15"/>
    </sheetView>
  </sheetViews>
  <sheetFormatPr defaultColWidth="9.140625" defaultRowHeight="12.75" x14ac:dyDescent="0.2"/>
  <cols>
    <col min="1" max="1" width="3.85546875" style="175" customWidth="1"/>
    <col min="2" max="2" width="42.7109375" style="175" customWidth="1"/>
    <col min="3" max="3" width="53" style="175" customWidth="1"/>
    <col min="4" max="4" width="28.7109375" style="175" customWidth="1"/>
    <col min="5" max="5" width="29.85546875" style="175" bestFit="1" customWidth="1"/>
    <col min="6" max="6" width="15.7109375" style="175" customWidth="1"/>
    <col min="7" max="16384" width="9.140625" style="175"/>
  </cols>
  <sheetData>
    <row r="1" spans="1:5" x14ac:dyDescent="0.2">
      <c r="A1" s="478" t="str">
        <f>Alg.gegevens!B5</f>
        <v>&lt;&lt; Naam media-instelling &gt;&gt;</v>
      </c>
      <c r="B1" s="479"/>
      <c r="C1" s="479"/>
      <c r="D1" s="479"/>
      <c r="E1" s="480"/>
    </row>
    <row r="2" spans="1:5" ht="13.5" thickBot="1" x14ac:dyDescent="0.25">
      <c r="A2" s="466" t="str">
        <f>"VI. Specificatie baten uit toegangsredacties "&amp;Alg.gegevens!B2</f>
        <v>VI. Specificatie baten uit toegangsredacties 2024</v>
      </c>
      <c r="B2" s="467"/>
      <c r="C2" s="467"/>
      <c r="D2" s="467"/>
      <c r="E2" s="468"/>
    </row>
    <row r="4" spans="1:5" x14ac:dyDescent="0.2">
      <c r="A4" s="244" t="s">
        <v>301</v>
      </c>
      <c r="B4" s="230"/>
      <c r="C4" s="230"/>
      <c r="D4" s="230"/>
      <c r="E4" s="231"/>
    </row>
    <row r="5" spans="1:5" x14ac:dyDescent="0.2">
      <c r="A5" s="234" t="s">
        <v>302</v>
      </c>
      <c r="B5" s="235"/>
      <c r="C5" s="235"/>
      <c r="D5" s="235"/>
      <c r="E5" s="236"/>
    </row>
    <row r="6" spans="1:5" ht="13.5" thickBot="1" x14ac:dyDescent="0.25">
      <c r="A6" s="145"/>
    </row>
    <row r="7" spans="1:5" ht="13.5" thickBot="1" x14ac:dyDescent="0.25">
      <c r="A7" s="146"/>
      <c r="B7" s="147"/>
      <c r="C7" s="147"/>
      <c r="D7" s="147"/>
      <c r="E7" s="155" t="s">
        <v>52</v>
      </c>
    </row>
    <row r="8" spans="1:5" ht="13.5" thickBot="1" x14ac:dyDescent="0.25">
      <c r="A8" s="145"/>
    </row>
    <row r="9" spans="1:5" ht="13.5" thickBot="1" x14ac:dyDescent="0.25">
      <c r="A9" s="105" t="s">
        <v>304</v>
      </c>
      <c r="B9" s="106" t="s">
        <v>93</v>
      </c>
      <c r="C9" s="106" t="s">
        <v>79</v>
      </c>
      <c r="D9" s="128" t="s">
        <v>55</v>
      </c>
      <c r="E9" s="122" t="s">
        <v>303</v>
      </c>
    </row>
    <row r="10" spans="1:5" x14ac:dyDescent="0.2">
      <c r="A10" s="217"/>
      <c r="B10" s="218"/>
      <c r="C10" s="237"/>
      <c r="D10" s="237"/>
      <c r="E10" s="238"/>
    </row>
    <row r="11" spans="1:5" ht="15" customHeight="1" x14ac:dyDescent="0.2">
      <c r="A11" s="183">
        <v>1</v>
      </c>
      <c r="B11" s="273"/>
      <c r="C11" s="276"/>
      <c r="D11" s="239">
        <v>0</v>
      </c>
      <c r="E11" s="240">
        <f t="shared" ref="E11:E20" si="0">C11-D11</f>
        <v>0</v>
      </c>
    </row>
    <row r="12" spans="1:5" ht="15" customHeight="1" x14ac:dyDescent="0.2">
      <c r="A12" s="184">
        <v>2</v>
      </c>
      <c r="B12" s="273"/>
      <c r="C12" s="276"/>
      <c r="D12" s="239">
        <v>0</v>
      </c>
      <c r="E12" s="240">
        <f t="shared" si="0"/>
        <v>0</v>
      </c>
    </row>
    <row r="13" spans="1:5" ht="15" customHeight="1" x14ac:dyDescent="0.2">
      <c r="A13" s="184">
        <v>3</v>
      </c>
      <c r="B13" s="273"/>
      <c r="C13" s="276"/>
      <c r="D13" s="239">
        <v>0</v>
      </c>
      <c r="E13" s="240">
        <f t="shared" si="0"/>
        <v>0</v>
      </c>
    </row>
    <row r="14" spans="1:5" ht="15" customHeight="1" x14ac:dyDescent="0.2">
      <c r="A14" s="184">
        <v>4</v>
      </c>
      <c r="B14" s="273"/>
      <c r="C14" s="276"/>
      <c r="D14" s="239">
        <v>0</v>
      </c>
      <c r="E14" s="240">
        <f t="shared" si="0"/>
        <v>0</v>
      </c>
    </row>
    <row r="15" spans="1:5" ht="15" customHeight="1" x14ac:dyDescent="0.2">
      <c r="A15" s="184">
        <v>5</v>
      </c>
      <c r="B15" s="273"/>
      <c r="C15" s="276"/>
      <c r="D15" s="239">
        <v>0</v>
      </c>
      <c r="E15" s="240">
        <f t="shared" si="0"/>
        <v>0</v>
      </c>
    </row>
    <row r="16" spans="1:5" ht="15" customHeight="1" x14ac:dyDescent="0.2">
      <c r="A16" s="184">
        <v>6</v>
      </c>
      <c r="B16" s="273"/>
      <c r="C16" s="276"/>
      <c r="D16" s="239">
        <v>0</v>
      </c>
      <c r="E16" s="240">
        <f t="shared" si="0"/>
        <v>0</v>
      </c>
    </row>
    <row r="17" spans="1:5" ht="15" customHeight="1" x14ac:dyDescent="0.2">
      <c r="A17" s="184">
        <v>7</v>
      </c>
      <c r="B17" s="273"/>
      <c r="C17" s="276"/>
      <c r="D17" s="239">
        <v>0</v>
      </c>
      <c r="E17" s="240">
        <f t="shared" si="0"/>
        <v>0</v>
      </c>
    </row>
    <row r="18" spans="1:5" ht="15" customHeight="1" x14ac:dyDescent="0.2">
      <c r="A18" s="184">
        <v>8</v>
      </c>
      <c r="B18" s="273"/>
      <c r="C18" s="276"/>
      <c r="D18" s="239">
        <v>0</v>
      </c>
      <c r="E18" s="240">
        <f t="shared" si="0"/>
        <v>0</v>
      </c>
    </row>
    <row r="19" spans="1:5" ht="15" customHeight="1" x14ac:dyDescent="0.2">
      <c r="A19" s="184">
        <v>9</v>
      </c>
      <c r="B19" s="273"/>
      <c r="C19" s="276"/>
      <c r="D19" s="239">
        <v>0</v>
      </c>
      <c r="E19" s="240">
        <f t="shared" si="0"/>
        <v>0</v>
      </c>
    </row>
    <row r="20" spans="1:5" ht="15" customHeight="1" x14ac:dyDescent="0.2">
      <c r="A20" s="186">
        <v>10</v>
      </c>
      <c r="B20" s="274"/>
      <c r="C20" s="277"/>
      <c r="D20" s="241">
        <v>0</v>
      </c>
      <c r="E20" s="242">
        <f t="shared" si="0"/>
        <v>0</v>
      </c>
    </row>
    <row r="21" spans="1:5" ht="13.5" thickBot="1" x14ac:dyDescent="0.25">
      <c r="A21" s="224"/>
      <c r="B21" s="225"/>
      <c r="C21" s="243" t="s">
        <v>136</v>
      </c>
      <c r="D21" s="243"/>
      <c r="E21" s="227"/>
    </row>
    <row r="22" spans="1:5" ht="14.25" thickTop="1" thickBot="1" x14ac:dyDescent="0.25">
      <c r="A22" s="172"/>
      <c r="B22" s="173" t="s">
        <v>81</v>
      </c>
      <c r="C22" s="150"/>
      <c r="D22" s="152">
        <f>SUM(D11:D21)</f>
        <v>0</v>
      </c>
      <c r="E22" s="151">
        <f>SUM(E11:E21)</f>
        <v>0</v>
      </c>
    </row>
  </sheetData>
  <customSheetViews>
    <customSheetView guid="{DEA5EAA8-A663-47DF-913C-9D569C9D093A}" fitToPage="1" showRuler="0">
      <selection activeCell="D1" sqref="D1:D2"/>
      <pageMargins left="0.78740157480314965" right="0.78740157480314965" top="0.59055118110236227" bottom="0.59055118110236227" header="0.31496062992125984" footer="0.31496062992125984"/>
      <pageSetup paperSize="9" scale="89" orientation="landscape" r:id="rId1"/>
      <headerFooter alignWithMargins="0"/>
    </customSheetView>
    <customSheetView guid="{1018C8DD-9EAC-4AC1-BE57-A4D737270C36}" fitToPage="1" showRuler="0">
      <selection activeCell="A4" sqref="A4"/>
      <pageMargins left="0.78740157480314965" right="0.78740157480314965" top="0.59055118110236227" bottom="0.59055118110236227" header="0.31496062992125984" footer="0.31496062992125984"/>
      <pageSetup paperSize="9" scale="89" orientation="landscape" r:id="rId2"/>
      <headerFooter alignWithMargins="0"/>
    </customSheetView>
  </customSheetViews>
  <mergeCells count="2">
    <mergeCell ref="A1:E1"/>
    <mergeCell ref="A2:E2"/>
  </mergeCells>
  <phoneticPr fontId="2" type="noConversion"/>
  <pageMargins left="0.78740157480314965" right="0.78740157480314965" top="0.59055118110236227" bottom="0.59055118110236227" header="0.31496062992125984" footer="0.31496062992125984"/>
  <pageSetup paperSize="9" scale="83" orientation="landscape" r:id="rId3"/>
  <headerFooter alignWithMargins="0">
    <oddHeader>&amp;CADDITIONELE INFORMATIE</oddHeader>
    <oddFooter>&amp;C&amp;8Handboek Financiële Verantwoording Publieke Lokale Media-instellingen februari 2009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0"/>
  <sheetViews>
    <sheetView showGridLines="0" zoomScale="115" zoomScaleNormal="115" zoomScaleSheetLayoutView="115" workbookViewId="0">
      <selection activeCell="B10" sqref="B10"/>
    </sheetView>
  </sheetViews>
  <sheetFormatPr defaultColWidth="9.140625" defaultRowHeight="12.75" x14ac:dyDescent="0.2"/>
  <cols>
    <col min="1" max="1" width="3.85546875" style="175" customWidth="1"/>
    <col min="2" max="3" width="42.7109375" style="175" customWidth="1"/>
    <col min="4" max="5" width="15.7109375" style="175" customWidth="1"/>
    <col min="6" max="6" width="30" style="175" bestFit="1" customWidth="1"/>
    <col min="7" max="8" width="15.7109375" style="175" customWidth="1"/>
    <col min="9" max="16384" width="9.140625" style="175"/>
  </cols>
  <sheetData>
    <row r="1" spans="1:7" x14ac:dyDescent="0.2">
      <c r="A1" s="404" t="str">
        <f>Alg.gegevens!B5</f>
        <v>&lt;&lt; Naam media-instelling &gt;&gt;</v>
      </c>
      <c r="B1" s="405"/>
      <c r="C1" s="405"/>
      <c r="D1" s="405"/>
      <c r="E1" s="405"/>
      <c r="F1" s="405"/>
      <c r="G1" s="406"/>
    </row>
    <row r="2" spans="1:7" ht="13.5" thickBot="1" x14ac:dyDescent="0.25">
      <c r="A2" s="481" t="str">
        <f>"VII. Overzicht overeenkomsten (samenwerking, programmaproducties en reclameacquisitie) "&amp;Alg.gegevens!B2</f>
        <v>VII. Overzicht overeenkomsten (samenwerking, programmaproducties en reclameacquisitie) 2024</v>
      </c>
      <c r="B2" s="482"/>
      <c r="C2" s="482"/>
      <c r="D2" s="482"/>
      <c r="E2" s="482"/>
      <c r="F2" s="482"/>
      <c r="G2" s="483"/>
    </row>
    <row r="4" spans="1:7" ht="12.75" customHeight="1" x14ac:dyDescent="0.2">
      <c r="A4" s="229" t="s">
        <v>210</v>
      </c>
      <c r="B4" s="230"/>
      <c r="C4" s="230"/>
      <c r="D4" s="230"/>
      <c r="E4" s="230"/>
      <c r="F4" s="230"/>
      <c r="G4" s="231"/>
    </row>
    <row r="5" spans="1:7" ht="12.75" customHeight="1" x14ac:dyDescent="0.2">
      <c r="A5" s="232" t="s">
        <v>308</v>
      </c>
      <c r="B5" s="134"/>
      <c r="C5" s="134"/>
      <c r="D5" s="134"/>
      <c r="E5" s="134"/>
      <c r="F5" s="134"/>
      <c r="G5" s="233"/>
    </row>
    <row r="6" spans="1:7" x14ac:dyDescent="0.2">
      <c r="A6" s="234" t="s">
        <v>305</v>
      </c>
      <c r="B6" s="235"/>
      <c r="C6" s="235"/>
      <c r="D6" s="235"/>
      <c r="E6" s="235"/>
      <c r="F6" s="235"/>
      <c r="G6" s="236"/>
    </row>
    <row r="7" spans="1:7" ht="13.5" thickBot="1" x14ac:dyDescent="0.25"/>
    <row r="8" spans="1:7" ht="13.5" thickBot="1" x14ac:dyDescent="0.25">
      <c r="A8" s="156" t="s">
        <v>304</v>
      </c>
      <c r="B8" s="157" t="s">
        <v>307</v>
      </c>
      <c r="C8" s="157" t="s">
        <v>94</v>
      </c>
      <c r="D8" s="157" t="s">
        <v>88</v>
      </c>
      <c r="E8" s="157" t="s">
        <v>89</v>
      </c>
      <c r="F8" s="157" t="s">
        <v>306</v>
      </c>
      <c r="G8" s="158" t="s">
        <v>211</v>
      </c>
    </row>
    <row r="9" spans="1:7" x14ac:dyDescent="0.2">
      <c r="A9" s="245"/>
      <c r="B9" s="246"/>
      <c r="C9" s="246"/>
      <c r="D9" s="246"/>
      <c r="E9" s="247"/>
      <c r="F9" s="246"/>
      <c r="G9" s="219"/>
    </row>
    <row r="10" spans="1:7" ht="15" customHeight="1" x14ac:dyDescent="0.2">
      <c r="A10" s="183">
        <v>1</v>
      </c>
      <c r="B10" s="272"/>
      <c r="C10" s="275"/>
      <c r="D10" s="248"/>
      <c r="E10" s="248"/>
      <c r="F10" s="248"/>
      <c r="G10" s="249"/>
    </row>
    <row r="11" spans="1:7" ht="15" customHeight="1" x14ac:dyDescent="0.2">
      <c r="A11" s="184">
        <v>2</v>
      </c>
      <c r="B11" s="273"/>
      <c r="C11" s="276"/>
      <c r="D11" s="220"/>
      <c r="E11" s="220"/>
      <c r="F11" s="220"/>
      <c r="G11" s="250"/>
    </row>
    <row r="12" spans="1:7" ht="15" customHeight="1" x14ac:dyDescent="0.2">
      <c r="A12" s="184">
        <v>3</v>
      </c>
      <c r="B12" s="273"/>
      <c r="C12" s="276"/>
      <c r="D12" s="220"/>
      <c r="E12" s="220"/>
      <c r="F12" s="220"/>
      <c r="G12" s="250"/>
    </row>
    <row r="13" spans="1:7" ht="15" customHeight="1" x14ac:dyDescent="0.2">
      <c r="A13" s="184">
        <v>4</v>
      </c>
      <c r="B13" s="273"/>
      <c r="C13" s="276"/>
      <c r="D13" s="220"/>
      <c r="E13" s="220"/>
      <c r="F13" s="220"/>
      <c r="G13" s="250"/>
    </row>
    <row r="14" spans="1:7" ht="15" customHeight="1" x14ac:dyDescent="0.2">
      <c r="A14" s="184">
        <v>5</v>
      </c>
      <c r="B14" s="273"/>
      <c r="C14" s="276"/>
      <c r="D14" s="220"/>
      <c r="E14" s="220"/>
      <c r="F14" s="220"/>
      <c r="G14" s="250"/>
    </row>
    <row r="15" spans="1:7" ht="15" customHeight="1" x14ac:dyDescent="0.2">
      <c r="A15" s="184">
        <v>6</v>
      </c>
      <c r="B15" s="273"/>
      <c r="C15" s="276"/>
      <c r="D15" s="220"/>
      <c r="E15" s="220"/>
      <c r="F15" s="220"/>
      <c r="G15" s="250"/>
    </row>
    <row r="16" spans="1:7" ht="15" customHeight="1" x14ac:dyDescent="0.2">
      <c r="A16" s="184">
        <v>7</v>
      </c>
      <c r="B16" s="273"/>
      <c r="C16" s="276"/>
      <c r="D16" s="220"/>
      <c r="E16" s="220"/>
      <c r="F16" s="220"/>
      <c r="G16" s="250"/>
    </row>
    <row r="17" spans="1:7" ht="15" customHeight="1" x14ac:dyDescent="0.2">
      <c r="A17" s="184">
        <v>8</v>
      </c>
      <c r="B17" s="273"/>
      <c r="C17" s="276"/>
      <c r="D17" s="220"/>
      <c r="E17" s="220"/>
      <c r="F17" s="220"/>
      <c r="G17" s="250"/>
    </row>
    <row r="18" spans="1:7" ht="15" customHeight="1" x14ac:dyDescent="0.2">
      <c r="A18" s="184">
        <v>9</v>
      </c>
      <c r="B18" s="273"/>
      <c r="C18" s="276"/>
      <c r="D18" s="220"/>
      <c r="E18" s="220"/>
      <c r="F18" s="220"/>
      <c r="G18" s="250"/>
    </row>
    <row r="19" spans="1:7" ht="15" customHeight="1" x14ac:dyDescent="0.2">
      <c r="A19" s="186">
        <v>10</v>
      </c>
      <c r="B19" s="274"/>
      <c r="C19" s="277"/>
      <c r="D19" s="222"/>
      <c r="E19" s="222"/>
      <c r="F19" s="222"/>
      <c r="G19" s="251"/>
    </row>
    <row r="20" spans="1:7" ht="13.5" thickBot="1" x14ac:dyDescent="0.25">
      <c r="A20" s="252"/>
      <c r="B20" s="253"/>
      <c r="C20" s="253"/>
      <c r="D20" s="253"/>
      <c r="E20" s="254"/>
      <c r="F20" s="253"/>
      <c r="G20" s="255"/>
    </row>
  </sheetData>
  <customSheetViews>
    <customSheetView guid="{DEA5EAA8-A663-47DF-913C-9D569C9D093A}" fitToPage="1" showRuler="0">
      <selection activeCell="D1" sqref="D1:D2"/>
      <pageMargins left="0.78740157480314965" right="0.78740157480314965" top="0.59055118110236227" bottom="0.59055118110236227" header="0.31496062992125984" footer="0.31496062992125984"/>
      <pageSetup paperSize="9" scale="86" orientation="landscape" r:id="rId1"/>
      <headerFooter alignWithMargins="0"/>
    </customSheetView>
    <customSheetView guid="{1018C8DD-9EAC-4AC1-BE57-A4D737270C36}" fitToPage="1" showRuler="0">
      <selection activeCell="A4" sqref="A4"/>
      <pageMargins left="0.78740157480314965" right="0.78740157480314965" top="0.59055118110236227" bottom="0.59055118110236227" header="0.31496062992125984" footer="0.31496062992125984"/>
      <pageSetup paperSize="9" scale="86" orientation="landscape" r:id="rId2"/>
      <headerFooter alignWithMargins="0"/>
    </customSheetView>
  </customSheetViews>
  <mergeCells count="2">
    <mergeCell ref="A1:G1"/>
    <mergeCell ref="A2:G2"/>
  </mergeCells>
  <phoneticPr fontId="2" type="noConversion"/>
  <dataValidations count="2">
    <dataValidation type="list" allowBlank="1" showInputMessage="1" showErrorMessage="1" errorTitle="Onjuiste invoer" error="Selecteer:_x000a_- Samenwerking_x000a_- Productie &amp; Programma-aanbod_x000a_- Reclameacquisitie_x000a_- Reclameproductie" sqref="F10:F19" xr:uid="{28233ED2-39BC-48C7-9151-1D12A0F2837C}">
      <formula1>"Samenwerking, Productie &amp; Programma-aanbod, Reclameacquisitie, Reclameproductie"</formula1>
    </dataValidation>
    <dataValidation type="list" allowBlank="1" showInputMessage="1" showErrorMessage="1" errorTitle="Onjuiste invoer" error="Selecteer:_x000a_- Radio;_x000a_- Televisie;_x000a_- Internet;_x000a_- Teletekst of_x000a_- Tekst TV" sqref="G10:G19" xr:uid="{87ABEF21-507C-4DC4-AC54-7BC92BA7A48C}">
      <formula1>"Radio, Televisie, Internet, Teletekst, Tekst TV"</formula1>
    </dataValidation>
  </dataValidations>
  <pageMargins left="0.78740157480314965" right="0.78740157480314965" top="0.59055118110236227" bottom="0.59055118110236227" header="0.31496062992125984" footer="0.31496062992125984"/>
  <pageSetup paperSize="9" scale="79" orientation="landscape" r:id="rId3"/>
  <headerFooter alignWithMargins="0">
    <oddHeader>&amp;CADDITIONELE INFORMATIE</oddHeader>
    <oddFooter>&amp;C&amp;8Handboek Financiële Verantwoording Publieke Lokale Media-instellingen februari 2009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12</vt:i4>
      </vt:variant>
    </vt:vector>
  </HeadingPairs>
  <TitlesOfParts>
    <vt:vector size="25" baseType="lpstr">
      <vt:lpstr>Alg.gegevens</vt:lpstr>
      <vt:lpstr>Model I</vt:lpstr>
      <vt:lpstr>Model II</vt:lpstr>
      <vt:lpstr>Gem. Bekostiging</vt:lpstr>
      <vt:lpstr>Model III</vt:lpstr>
      <vt:lpstr>Model IV</vt:lpstr>
      <vt:lpstr>Model V</vt:lpstr>
      <vt:lpstr>Model VI</vt:lpstr>
      <vt:lpstr>Model VII</vt:lpstr>
      <vt:lpstr>Model VIII</vt:lpstr>
      <vt:lpstr>Model IX</vt:lpstr>
      <vt:lpstr>Model X</vt:lpstr>
      <vt:lpstr>Toelichting</vt:lpstr>
      <vt:lpstr>Alg.gegevens!Afdrukbereik</vt:lpstr>
      <vt:lpstr>'Gem. Bekostiging'!Afdrukbereik</vt:lpstr>
      <vt:lpstr>'Model I'!Afdrukbereik</vt:lpstr>
      <vt:lpstr>'Model II'!Afdrukbereik</vt:lpstr>
      <vt:lpstr>'Model III'!Afdrukbereik</vt:lpstr>
      <vt:lpstr>'Model IV'!Afdrukbereik</vt:lpstr>
      <vt:lpstr>'Model IX'!Afdrukbereik</vt:lpstr>
      <vt:lpstr>'Model V'!Afdrukbereik</vt:lpstr>
      <vt:lpstr>'Model VI'!Afdrukbereik</vt:lpstr>
      <vt:lpstr>'Model VII'!Afdrukbereik</vt:lpstr>
      <vt:lpstr>'Model VIII'!Afdrukbereik</vt:lpstr>
      <vt:lpstr>'Model X'!Afdrukbereik</vt:lpstr>
    </vt:vector>
  </TitlesOfParts>
  <Company>Commissariaat voor de Media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Financieel Toezicht</dc:creator>
  <cp:lastModifiedBy>Sten van Mierlo</cp:lastModifiedBy>
  <cp:lastPrinted>2020-05-04T13:32:00Z</cp:lastPrinted>
  <dcterms:created xsi:type="dcterms:W3CDTF">2011-12-19T14:53:28Z</dcterms:created>
  <dcterms:modified xsi:type="dcterms:W3CDTF">2024-12-05T13:06:55Z</dcterms:modified>
</cp:coreProperties>
</file>